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arighurs/Documents/Website/Things To Do/Variable Stars TTD/"/>
    </mc:Choice>
  </mc:AlternateContent>
  <xr:revisionPtr revIDLastSave="0" documentId="13_ncr:1_{778135C9-9778-DE41-98A0-2C9B83D81E29}" xr6:coauthVersionLast="47" xr6:coauthVersionMax="47" xr10:uidLastSave="{00000000-0000-0000-0000-000000000000}"/>
  <bookViews>
    <workbookView xWindow="160" yWindow="760" windowWidth="28840" windowHeight="17260" activeTab="1" xr2:uid="{00000000-000D-0000-FFFF-FFFF00000000}"/>
  </bookViews>
  <sheets>
    <sheet name="Short Activity" sheetId="3" r:id="rId1"/>
    <sheet name="Full Activity" sheetId="2" r:id="rId2"/>
  </sheets>
  <definedNames>
    <definedName name="CMag" localSheetId="1">'Full Activity'!$M$5</definedName>
    <definedName name="CMag" localSheetId="0">'Short Activity'!$M$5</definedName>
    <definedName name="CMag">#REF!</definedName>
    <definedName name="Epoch_MJD" localSheetId="1">'Full Activity'!$O$4</definedName>
    <definedName name="Epoch_MJD" localSheetId="0">'Short Activity'!$O$4</definedName>
    <definedName name="Epoch_MJD">#REF!</definedName>
    <definedName name="Period" localSheetId="1">'Full Activity'!$N$4</definedName>
    <definedName name="Period" localSheetId="0">'Short Activity'!$N$4</definedName>
    <definedName name="Peri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3" l="1"/>
  <c r="G61" i="3"/>
  <c r="H61" i="3" s="1"/>
  <c r="C61" i="3"/>
  <c r="I60" i="3"/>
  <c r="G60" i="3"/>
  <c r="H60" i="3" s="1"/>
  <c r="C60" i="3"/>
  <c r="I59" i="3"/>
  <c r="G59" i="3"/>
  <c r="H59" i="3" s="1"/>
  <c r="C59" i="3"/>
  <c r="I58" i="3"/>
  <c r="G58" i="3"/>
  <c r="H58" i="3" s="1"/>
  <c r="C58" i="3"/>
  <c r="I57" i="3"/>
  <c r="G57" i="3"/>
  <c r="H57" i="3" s="1"/>
  <c r="C57" i="3"/>
  <c r="I56" i="3"/>
  <c r="G56" i="3"/>
  <c r="H56" i="3" s="1"/>
  <c r="C56" i="3"/>
  <c r="I55" i="3"/>
  <c r="G55" i="3"/>
  <c r="H55" i="3" s="1"/>
  <c r="C55" i="3"/>
  <c r="I54" i="3"/>
  <c r="G54" i="3"/>
  <c r="H54" i="3" s="1"/>
  <c r="C54" i="3"/>
  <c r="I53" i="3"/>
  <c r="G53" i="3"/>
  <c r="H53" i="3" s="1"/>
  <c r="C53" i="3"/>
  <c r="I52" i="3"/>
  <c r="G52" i="3"/>
  <c r="H52" i="3" s="1"/>
  <c r="C52" i="3"/>
  <c r="I51" i="3"/>
  <c r="G51" i="3"/>
  <c r="H51" i="3" s="1"/>
  <c r="C51" i="3"/>
  <c r="I50" i="3"/>
  <c r="G50" i="3"/>
  <c r="H50" i="3" s="1"/>
  <c r="C50" i="3"/>
  <c r="I49" i="3"/>
  <c r="G49" i="3"/>
  <c r="H49" i="3" s="1"/>
  <c r="C49" i="3"/>
  <c r="I48" i="3"/>
  <c r="G48" i="3"/>
  <c r="H48" i="3" s="1"/>
  <c r="C48" i="3"/>
  <c r="I47" i="3"/>
  <c r="G47" i="3"/>
  <c r="H47" i="3" s="1"/>
  <c r="C47" i="3"/>
  <c r="I46" i="3"/>
  <c r="G46" i="3"/>
  <c r="H46" i="3" s="1"/>
  <c r="C46" i="3"/>
  <c r="I45" i="3"/>
  <c r="G45" i="3"/>
  <c r="H45" i="3" s="1"/>
  <c r="C45" i="3"/>
  <c r="I44" i="3"/>
  <c r="G44" i="3"/>
  <c r="H44" i="3" s="1"/>
  <c r="C44" i="3"/>
  <c r="I43" i="3"/>
  <c r="G43" i="3"/>
  <c r="H43" i="3" s="1"/>
  <c r="C43" i="3"/>
  <c r="I42" i="3"/>
  <c r="G42" i="3"/>
  <c r="H42" i="3" s="1"/>
  <c r="C42" i="3"/>
  <c r="I41" i="3"/>
  <c r="G41" i="3"/>
  <c r="H41" i="3" s="1"/>
  <c r="C41" i="3"/>
  <c r="I40" i="3"/>
  <c r="G40" i="3"/>
  <c r="H40" i="3" s="1"/>
  <c r="C40" i="3"/>
  <c r="I39" i="3"/>
  <c r="G39" i="3"/>
  <c r="H39" i="3" s="1"/>
  <c r="C39" i="3"/>
  <c r="I38" i="3"/>
  <c r="G38" i="3"/>
  <c r="H38" i="3" s="1"/>
  <c r="C38" i="3"/>
  <c r="I37" i="3"/>
  <c r="G37" i="3"/>
  <c r="H37" i="3" s="1"/>
  <c r="C37" i="3"/>
  <c r="I36" i="3"/>
  <c r="G36" i="3"/>
  <c r="H36" i="3" s="1"/>
  <c r="C36" i="3"/>
  <c r="I35" i="3"/>
  <c r="G35" i="3"/>
  <c r="H35" i="3" s="1"/>
  <c r="C35" i="3"/>
  <c r="I34" i="3"/>
  <c r="G34" i="3"/>
  <c r="H34" i="3" s="1"/>
  <c r="C34" i="3"/>
  <c r="I33" i="3"/>
  <c r="G33" i="3"/>
  <c r="H33" i="3" s="1"/>
  <c r="C33" i="3"/>
  <c r="I32" i="3"/>
  <c r="G32" i="3"/>
  <c r="H32" i="3" s="1"/>
  <c r="C32" i="3"/>
  <c r="I31" i="3"/>
  <c r="G31" i="3"/>
  <c r="H31" i="3" s="1"/>
  <c r="C31" i="3"/>
  <c r="I30" i="3"/>
  <c r="G30" i="3"/>
  <c r="H30" i="3" s="1"/>
  <c r="C30" i="3"/>
  <c r="I29" i="3"/>
  <c r="G29" i="3"/>
  <c r="H29" i="3" s="1"/>
  <c r="C29" i="3"/>
  <c r="I28" i="3"/>
  <c r="G28" i="3"/>
  <c r="H28" i="3" s="1"/>
  <c r="C28" i="3"/>
  <c r="I27" i="3"/>
  <c r="G27" i="3"/>
  <c r="H27" i="3" s="1"/>
  <c r="C27" i="3"/>
  <c r="I26" i="3"/>
  <c r="G26" i="3"/>
  <c r="H26" i="3" s="1"/>
  <c r="C26" i="3"/>
  <c r="I25" i="3"/>
  <c r="G25" i="3"/>
  <c r="H25" i="3" s="1"/>
  <c r="C25" i="3"/>
  <c r="I24" i="3"/>
  <c r="G24" i="3"/>
  <c r="H24" i="3" s="1"/>
  <c r="C24" i="3"/>
  <c r="I23" i="3"/>
  <c r="G23" i="3"/>
  <c r="H23" i="3" s="1"/>
  <c r="C23" i="3"/>
  <c r="I22" i="3"/>
  <c r="G22" i="3"/>
  <c r="H22" i="3" s="1"/>
  <c r="C22" i="3"/>
  <c r="I21" i="3"/>
  <c r="G21" i="3"/>
  <c r="H21" i="3" s="1"/>
  <c r="C21" i="3"/>
  <c r="I20" i="3"/>
  <c r="G20" i="3"/>
  <c r="H20" i="3" s="1"/>
  <c r="C20" i="3"/>
  <c r="I19" i="3"/>
  <c r="G19" i="3"/>
  <c r="H19" i="3" s="1"/>
  <c r="C19" i="3"/>
  <c r="I18" i="3"/>
  <c r="G18" i="3"/>
  <c r="H18" i="3" s="1"/>
  <c r="C18" i="3"/>
  <c r="I17" i="3"/>
  <c r="G17" i="3"/>
  <c r="H17" i="3" s="1"/>
  <c r="C17" i="3"/>
  <c r="I16" i="3"/>
  <c r="H16" i="3"/>
  <c r="G16" i="3"/>
  <c r="C16" i="3"/>
  <c r="I15" i="3"/>
  <c r="G15" i="3"/>
  <c r="H15" i="3" s="1"/>
  <c r="C15" i="3"/>
  <c r="I14" i="3"/>
  <c r="G14" i="3"/>
  <c r="H14" i="3" s="1"/>
  <c r="C14" i="3"/>
  <c r="I13" i="3"/>
  <c r="G13" i="3"/>
  <c r="H13" i="3" s="1"/>
  <c r="C13" i="3"/>
  <c r="I12" i="3"/>
  <c r="G12" i="3"/>
  <c r="H12" i="3" s="1"/>
  <c r="C12" i="3"/>
  <c r="I11" i="3"/>
  <c r="G11" i="3"/>
  <c r="H11" i="3" s="1"/>
  <c r="C11" i="3"/>
  <c r="I10" i="3"/>
  <c r="G10" i="3"/>
  <c r="H10" i="3" s="1"/>
  <c r="C10" i="3"/>
  <c r="I9" i="3"/>
  <c r="G9" i="3"/>
  <c r="H9" i="3" s="1"/>
  <c r="C9" i="3"/>
  <c r="I8" i="3"/>
  <c r="G8" i="3"/>
  <c r="H8" i="3" s="1"/>
  <c r="C8" i="3"/>
  <c r="I7" i="3"/>
  <c r="G7" i="3"/>
  <c r="H7" i="3" s="1"/>
  <c r="C7" i="3"/>
  <c r="I6" i="3"/>
  <c r="G6" i="3"/>
  <c r="H6" i="3" s="1"/>
  <c r="C6" i="3"/>
  <c r="I5" i="3"/>
  <c r="G5" i="3"/>
  <c r="H5" i="3" s="1"/>
  <c r="C5" i="3"/>
  <c r="I4" i="3"/>
  <c r="G4" i="3"/>
  <c r="H4" i="3" s="1"/>
  <c r="C4" i="3"/>
  <c r="I3" i="3"/>
  <c r="G3" i="3"/>
  <c r="H3" i="3" s="1"/>
  <c r="C3" i="3"/>
  <c r="I2" i="3"/>
  <c r="G2" i="3"/>
  <c r="H2" i="3" s="1"/>
  <c r="C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H27" i="2"/>
  <c r="H51" i="2"/>
  <c r="G3" i="2"/>
  <c r="H3" i="2" s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I2" i="2"/>
  <c r="G2" i="2"/>
  <c r="H2" i="2" s="1"/>
  <c r="C2" i="2"/>
</calcChain>
</file>

<file path=xl/sharedStrings.xml><?xml version="1.0" encoding="utf-8"?>
<sst xmlns="http://schemas.openxmlformats.org/spreadsheetml/2006/main" count="162" uniqueCount="82">
  <si>
    <t>MJD</t>
  </si>
  <si>
    <t>Observation</t>
  </si>
  <si>
    <t>Phase</t>
  </si>
  <si>
    <t>Comparison 2</t>
  </si>
  <si>
    <t>Comparison 1</t>
  </si>
  <si>
    <t>Comparison Star 1</t>
  </si>
  <si>
    <t>HD 83564</t>
  </si>
  <si>
    <t>Name</t>
  </si>
  <si>
    <t>V Mag</t>
  </si>
  <si>
    <t>W Uma</t>
  </si>
  <si>
    <t>Target</t>
  </si>
  <si>
    <t>Period</t>
  </si>
  <si>
    <t>Epoch MJD</t>
  </si>
  <si>
    <t>W UMa / C1</t>
  </si>
  <si>
    <t>C1 / C2</t>
  </si>
  <si>
    <t>VS-Image-01</t>
  </si>
  <si>
    <t>VS-Image-02</t>
  </si>
  <si>
    <t>VS-Image-03</t>
  </si>
  <si>
    <t>VS-Image-04</t>
  </si>
  <si>
    <t>VS-Image-05</t>
  </si>
  <si>
    <t>VS-Image-06</t>
  </si>
  <si>
    <t>VS-Image-07</t>
  </si>
  <si>
    <t>VS-Image-08</t>
  </si>
  <si>
    <t>VS-Image-09</t>
  </si>
  <si>
    <t>VS-Image-10</t>
  </si>
  <si>
    <t>VS-Image-11</t>
  </si>
  <si>
    <t>VS-Image-12</t>
  </si>
  <si>
    <t>VS-Image-13</t>
  </si>
  <si>
    <t>VS-Image-14</t>
  </si>
  <si>
    <t>VS-Image-15</t>
  </si>
  <si>
    <t>VS-Image-16</t>
  </si>
  <si>
    <t>VS-Image-17</t>
  </si>
  <si>
    <t>VS-Image-18</t>
  </si>
  <si>
    <t>VS-Image-19</t>
  </si>
  <si>
    <t>VS-Image-20</t>
  </si>
  <si>
    <t>VS-Image-21</t>
  </si>
  <si>
    <t>VS-Image-22</t>
  </si>
  <si>
    <t>VS-Image-23</t>
  </si>
  <si>
    <t>VS-Image-24</t>
  </si>
  <si>
    <t>VS-Image-25</t>
  </si>
  <si>
    <t>VS-Image-26</t>
  </si>
  <si>
    <t>VS-Image-27</t>
  </si>
  <si>
    <t>VS-Image-28</t>
  </si>
  <si>
    <t>VS-Image-29</t>
  </si>
  <si>
    <t>VS-Image-30</t>
  </si>
  <si>
    <t>VS-Image-31</t>
  </si>
  <si>
    <t>VS-Image-32</t>
  </si>
  <si>
    <t>VS-Image-33</t>
  </si>
  <si>
    <t>VS-Image-34</t>
  </si>
  <si>
    <t>VS-Image-35</t>
  </si>
  <si>
    <t>VS-Image-36</t>
  </si>
  <si>
    <t>VS-Image-37</t>
  </si>
  <si>
    <t>VS-Image-38</t>
  </si>
  <si>
    <t>VS-Image-39</t>
  </si>
  <si>
    <t>VS-Image-40</t>
  </si>
  <si>
    <t>VS-Image-41</t>
  </si>
  <si>
    <t>VS-Image-42</t>
  </si>
  <si>
    <t>VS-Image-43</t>
  </si>
  <si>
    <t>VS-Image-44</t>
  </si>
  <si>
    <t>VS-Image-45</t>
  </si>
  <si>
    <t>VS-Image-46</t>
  </si>
  <si>
    <t>VS-Image-47</t>
  </si>
  <si>
    <t>VS-Image-48</t>
  </si>
  <si>
    <t>VS-Image-49</t>
  </si>
  <si>
    <t>VS-Image-50</t>
  </si>
  <si>
    <t>VS-Image-51</t>
  </si>
  <si>
    <t>VS-Image-52</t>
  </si>
  <si>
    <t>VS-Image-53</t>
  </si>
  <si>
    <t>VS-Image-54</t>
  </si>
  <si>
    <t>VS-Image-55</t>
  </si>
  <si>
    <t>VS-Image-56</t>
  </si>
  <si>
    <t>VS-Image-57</t>
  </si>
  <si>
    <t>VS-Image-58</t>
  </si>
  <si>
    <t>VS-Image-59</t>
  </si>
  <si>
    <t>VS-Image-60</t>
  </si>
  <si>
    <t>System Data</t>
  </si>
  <si>
    <t>W UMa Counts</t>
  </si>
  <si>
    <t>Mag W UMa</t>
  </si>
  <si>
    <t xml:space="preserve">By comparing the two comparison stars (below), a flat line shows that their brightness does not change. They can thus be safely used to compare with W UMa. </t>
  </si>
  <si>
    <t>Comparison Star 2</t>
  </si>
  <si>
    <t>HD 83728</t>
  </si>
  <si>
    <t>By comparing the two comparison stars (below), a flat line shows that their brightness does not change. They can thus be safely used to compare with W UMa.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</si>
</sst>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1B1B1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/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 UMa</a:t>
            </a:r>
            <a:r>
              <a:rPr lang="en-GB" baseline="0"/>
              <a:t> Magnitude v Phase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 UMa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'Short Activity'!$C$2:$C$61</c:f>
              <c:numCache>
                <c:formatCode>General</c:formatCode>
                <c:ptCount val="60"/>
                <c:pt idx="0">
                  <c:v>0.55824430453941687</c:v>
                </c:pt>
                <c:pt idx="1">
                  <c:v>0.58251678655492156</c:v>
                </c:pt>
                <c:pt idx="2">
                  <c:v>0.61370983212218644</c:v>
                </c:pt>
                <c:pt idx="3">
                  <c:v>0.64497212229758039</c:v>
                </c:pt>
                <c:pt idx="4">
                  <c:v>0.67693015587605043</c:v>
                </c:pt>
                <c:pt idx="5">
                  <c:v>0.70798321341468573</c:v>
                </c:pt>
                <c:pt idx="6">
                  <c:v>0.73862080334816815</c:v>
                </c:pt>
                <c:pt idx="7">
                  <c:v>0.47752997600998315</c:v>
                </c:pt>
                <c:pt idx="8">
                  <c:v>0.50848021582689551</c:v>
                </c:pt>
                <c:pt idx="9">
                  <c:v>0.53997362110338321</c:v>
                </c:pt>
                <c:pt idx="10">
                  <c:v>0.57122991605110007</c:v>
                </c:pt>
                <c:pt idx="11">
                  <c:v>0.60246133093154874</c:v>
                </c:pt>
                <c:pt idx="12">
                  <c:v>0.63330455635209759</c:v>
                </c:pt>
                <c:pt idx="13">
                  <c:v>0.8702029376334357</c:v>
                </c:pt>
                <c:pt idx="14">
                  <c:v>0.89350839327855125</c:v>
                </c:pt>
                <c:pt idx="15">
                  <c:v>0.36677338129024761</c:v>
                </c:pt>
                <c:pt idx="16">
                  <c:v>0.17295713428819948</c:v>
                </c:pt>
                <c:pt idx="17">
                  <c:v>0.20451618704493413</c:v>
                </c:pt>
                <c:pt idx="18">
                  <c:v>0.23502997601435105</c:v>
                </c:pt>
                <c:pt idx="19">
                  <c:v>0.26694934051716235</c:v>
                </c:pt>
                <c:pt idx="20">
                  <c:v>0.29789538368124457</c:v>
                </c:pt>
                <c:pt idx="21">
                  <c:v>0.32869904076052237</c:v>
                </c:pt>
                <c:pt idx="22">
                  <c:v>0.35992715827556321</c:v>
                </c:pt>
                <c:pt idx="23">
                  <c:v>0.39159682253473349</c:v>
                </c:pt>
                <c:pt idx="24">
                  <c:v>0.42239028775531384</c:v>
                </c:pt>
                <c:pt idx="25">
                  <c:v>0.45360341725568887</c:v>
                </c:pt>
                <c:pt idx="26">
                  <c:v>0.98517206234334509</c:v>
                </c:pt>
                <c:pt idx="27">
                  <c:v>1.5652278177357815E-2</c:v>
                </c:pt>
                <c:pt idx="28">
                  <c:v>7.8138788955626204E-2</c:v>
                </c:pt>
                <c:pt idx="29">
                  <c:v>0.87845023980822567</c:v>
                </c:pt>
                <c:pt idx="30">
                  <c:v>0.90949130695693903</c:v>
                </c:pt>
                <c:pt idx="31">
                  <c:v>0.94041037169462172</c:v>
                </c:pt>
                <c:pt idx="32">
                  <c:v>0.97215527576778626</c:v>
                </c:pt>
                <c:pt idx="33">
                  <c:v>2.8696043058253906E-3</c:v>
                </c:pt>
                <c:pt idx="34">
                  <c:v>3.4070443631993186E-2</c:v>
                </c:pt>
                <c:pt idx="35">
                  <c:v>6.5306055143462771E-2</c:v>
                </c:pt>
                <c:pt idx="36">
                  <c:v>9.7059652262952767E-2</c:v>
                </c:pt>
                <c:pt idx="37">
                  <c:v>0.12797392086647719</c:v>
                </c:pt>
                <c:pt idx="38">
                  <c:v>0.15897661870200608</c:v>
                </c:pt>
                <c:pt idx="39">
                  <c:v>0.19019664267385927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xVal>
          <c:yVal>
            <c:numRef>
              <c:f>'Short Activity'!$H$2:$H$61</c:f>
              <c:numCache>
                <c:formatCode>General</c:formatCode>
                <c:ptCount val="60"/>
                <c:pt idx="0">
                  <c:v>7.7744610539507191</c:v>
                </c:pt>
                <c:pt idx="1">
                  <c:v>7.804454900890609</c:v>
                </c:pt>
                <c:pt idx="2">
                  <c:v>7.8672816543849962</c:v>
                </c:pt>
                <c:pt idx="3">
                  <c:v>7.9546691119680766</c:v>
                </c:pt>
                <c:pt idx="4">
                  <c:v>8.1192119244126122</c:v>
                </c:pt>
                <c:pt idx="5">
                  <c:v>8.3326019195694165</c:v>
                </c:pt>
                <c:pt idx="6">
                  <c:v>8.4195624720103677</c:v>
                </c:pt>
                <c:pt idx="7">
                  <c:v>7.7183370181853101</c:v>
                </c:pt>
                <c:pt idx="8">
                  <c:v>7.736506618980048</c:v>
                </c:pt>
                <c:pt idx="9">
                  <c:v>7.7581113825080781</c:v>
                </c:pt>
                <c:pt idx="10">
                  <c:v>7.7895260267948752</c:v>
                </c:pt>
                <c:pt idx="11">
                  <c:v>7.8323242126424368</c:v>
                </c:pt>
                <c:pt idx="12">
                  <c:v>7.9145198191981354</c:v>
                </c:pt>
                <c:pt idx="13">
                  <c:v>7.8493345346501222</c:v>
                </c:pt>
                <c:pt idx="14">
                  <c:v>7.7986950286913679</c:v>
                </c:pt>
                <c:pt idx="15">
                  <c:v>7.8545581888061946</c:v>
                </c:pt>
                <c:pt idx="16">
                  <c:v>8.0145738067687144</c:v>
                </c:pt>
                <c:pt idx="17">
                  <c:v>8.2000817947005391</c:v>
                </c:pt>
                <c:pt idx="18">
                  <c:v>8.3285944178260909</c:v>
                </c:pt>
                <c:pt idx="19">
                  <c:v>8.3147371520337412</c:v>
                </c:pt>
                <c:pt idx="20">
                  <c:v>8.1405931585265883</c:v>
                </c:pt>
                <c:pt idx="21">
                  <c:v>8.008455201273101</c:v>
                </c:pt>
                <c:pt idx="22">
                  <c:v>7.8931081242545744</c:v>
                </c:pt>
                <c:pt idx="23">
                  <c:v>7.8238715994739856</c:v>
                </c:pt>
                <c:pt idx="24">
                  <c:v>7.7839885267483391</c:v>
                </c:pt>
                <c:pt idx="25">
                  <c:v>7.7492661927108433</c:v>
                </c:pt>
                <c:pt idx="26">
                  <c:v>7.7043788519221454</c:v>
                </c:pt>
                <c:pt idx="27">
                  <c:v>7.7045520592516494</c:v>
                </c:pt>
                <c:pt idx="28">
                  <c:v>7.766543111626814</c:v>
                </c:pt>
                <c:pt idx="29">
                  <c:v>7.8442486043323694</c:v>
                </c:pt>
                <c:pt idx="30">
                  <c:v>7.7662345959912944</c:v>
                </c:pt>
                <c:pt idx="31">
                  <c:v>7.7302070856545448</c:v>
                </c:pt>
                <c:pt idx="32">
                  <c:v>7.7018390129085734</c:v>
                </c:pt>
                <c:pt idx="33">
                  <c:v>7.7015554350398592</c:v>
                </c:pt>
                <c:pt idx="34">
                  <c:v>7.7080030935911763</c:v>
                </c:pt>
                <c:pt idx="35">
                  <c:v>7.7426140136365138</c:v>
                </c:pt>
                <c:pt idx="36">
                  <c:v>7.7769754417268198</c:v>
                </c:pt>
                <c:pt idx="37">
                  <c:v>7.843639858819496</c:v>
                </c:pt>
                <c:pt idx="38">
                  <c:v>7.9527592616714147</c:v>
                </c:pt>
                <c:pt idx="39">
                  <c:v>8.110031157869658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B1-4145-B5B9-E4768D46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992256"/>
        <c:axId val="1930989376"/>
      </c:scatterChart>
      <c:valAx>
        <c:axId val="193099225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89376"/>
        <c:crosses val="autoZero"/>
        <c:crossBetween val="midCat"/>
      </c:valAx>
      <c:valAx>
        <c:axId val="1930989376"/>
        <c:scaling>
          <c:orientation val="maxMin"/>
          <c:max val="8.5"/>
          <c:min val="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Magnitude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9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Comparison</a:t>
            </a:r>
            <a:r>
              <a:rPr lang="en-GB" baseline="0"/>
              <a:t> 1</a:t>
            </a:r>
            <a:r>
              <a:rPr lang="en-GB"/>
              <a:t> </a:t>
            </a:r>
            <a:r>
              <a:rPr lang="en-GB" baseline="0"/>
              <a:t>/ Comparison 2 v Phase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 UMa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'Short Activity'!$C$2:$C$60</c:f>
              <c:numCache>
                <c:formatCode>General</c:formatCode>
                <c:ptCount val="59"/>
                <c:pt idx="0">
                  <c:v>0.55824430453941687</c:v>
                </c:pt>
                <c:pt idx="1">
                  <c:v>0.58251678655492156</c:v>
                </c:pt>
                <c:pt idx="2">
                  <c:v>0.61370983212218644</c:v>
                </c:pt>
                <c:pt idx="3">
                  <c:v>0.64497212229758039</c:v>
                </c:pt>
                <c:pt idx="4">
                  <c:v>0.67693015587605043</c:v>
                </c:pt>
                <c:pt idx="5">
                  <c:v>0.70798321341468573</c:v>
                </c:pt>
                <c:pt idx="6">
                  <c:v>0.73862080334816815</c:v>
                </c:pt>
                <c:pt idx="7">
                  <c:v>0.47752997600998315</c:v>
                </c:pt>
                <c:pt idx="8">
                  <c:v>0.50848021582689551</c:v>
                </c:pt>
                <c:pt idx="9">
                  <c:v>0.53997362110338321</c:v>
                </c:pt>
                <c:pt idx="10">
                  <c:v>0.57122991605110007</c:v>
                </c:pt>
                <c:pt idx="11">
                  <c:v>0.60246133093154874</c:v>
                </c:pt>
                <c:pt idx="12">
                  <c:v>0.63330455635209759</c:v>
                </c:pt>
                <c:pt idx="13">
                  <c:v>0.8702029376334357</c:v>
                </c:pt>
                <c:pt idx="14">
                  <c:v>0.89350839327855125</c:v>
                </c:pt>
                <c:pt idx="15">
                  <c:v>0.36677338129024761</c:v>
                </c:pt>
                <c:pt idx="16">
                  <c:v>0.17295713428819948</c:v>
                </c:pt>
                <c:pt idx="17">
                  <c:v>0.20451618704493413</c:v>
                </c:pt>
                <c:pt idx="18">
                  <c:v>0.23502997601435105</c:v>
                </c:pt>
                <c:pt idx="19">
                  <c:v>0.26694934051716235</c:v>
                </c:pt>
                <c:pt idx="20">
                  <c:v>0.29789538368124457</c:v>
                </c:pt>
                <c:pt idx="21">
                  <c:v>0.32869904076052237</c:v>
                </c:pt>
                <c:pt idx="22">
                  <c:v>0.35992715827556321</c:v>
                </c:pt>
                <c:pt idx="23">
                  <c:v>0.39159682253473349</c:v>
                </c:pt>
                <c:pt idx="24">
                  <c:v>0.42239028775531384</c:v>
                </c:pt>
                <c:pt idx="25">
                  <c:v>0.45360341725568887</c:v>
                </c:pt>
                <c:pt idx="26">
                  <c:v>0.98517206234334509</c:v>
                </c:pt>
                <c:pt idx="27">
                  <c:v>1.5652278177357815E-2</c:v>
                </c:pt>
                <c:pt idx="28">
                  <c:v>7.8138788955626204E-2</c:v>
                </c:pt>
                <c:pt idx="29">
                  <c:v>0.87845023980822567</c:v>
                </c:pt>
                <c:pt idx="30">
                  <c:v>0.90949130695693903</c:v>
                </c:pt>
                <c:pt idx="31">
                  <c:v>0.94041037169462172</c:v>
                </c:pt>
                <c:pt idx="32">
                  <c:v>0.97215527576778626</c:v>
                </c:pt>
                <c:pt idx="33">
                  <c:v>2.8696043058253906E-3</c:v>
                </c:pt>
                <c:pt idx="34">
                  <c:v>3.4070443631993186E-2</c:v>
                </c:pt>
                <c:pt idx="35">
                  <c:v>6.5306055143462771E-2</c:v>
                </c:pt>
                <c:pt idx="36">
                  <c:v>9.7059652262952767E-2</c:v>
                </c:pt>
                <c:pt idx="37">
                  <c:v>0.12797392086647719</c:v>
                </c:pt>
                <c:pt idx="38">
                  <c:v>0.15897661870200608</c:v>
                </c:pt>
                <c:pt idx="39">
                  <c:v>0.19019664267385927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</c:numCache>
            </c:numRef>
          </c:xVal>
          <c:yVal>
            <c:numRef>
              <c:f>'Short Activity'!$I$2:$I$60</c:f>
              <c:numCache>
                <c:formatCode>General</c:formatCode>
                <c:ptCount val="59"/>
                <c:pt idx="0">
                  <c:v>-2.41536094081876</c:v>
                </c:pt>
                <c:pt idx="1">
                  <c:v>-2.4137810963546236</c:v>
                </c:pt>
                <c:pt idx="2">
                  <c:v>-2.4228804459048607</c:v>
                </c:pt>
                <c:pt idx="3">
                  <c:v>-2.414309679774532</c:v>
                </c:pt>
                <c:pt idx="4">
                  <c:v>-2.4199502538739615</c:v>
                </c:pt>
                <c:pt idx="5">
                  <c:v>-2.4149560297882826</c:v>
                </c:pt>
                <c:pt idx="6">
                  <c:v>-2.4119309230950545</c:v>
                </c:pt>
                <c:pt idx="7">
                  <c:v>-2.3892540729976517</c:v>
                </c:pt>
                <c:pt idx="8">
                  <c:v>-2.4074813858898643</c:v>
                </c:pt>
                <c:pt idx="9">
                  <c:v>-2.4143290312544687</c:v>
                </c:pt>
                <c:pt idx="10">
                  <c:v>-2.3960331261891858</c:v>
                </c:pt>
                <c:pt idx="11">
                  <c:v>-2.4057111518572851</c:v>
                </c:pt>
                <c:pt idx="12">
                  <c:v>-2.4000857162595404</c:v>
                </c:pt>
                <c:pt idx="13">
                  <c:v>-2.4057932993937072</c:v>
                </c:pt>
                <c:pt idx="14">
                  <c:v>-2.4092855363968102</c:v>
                </c:pt>
                <c:pt idx="15">
                  <c:v>-2.4073455403949322</c:v>
                </c:pt>
                <c:pt idx="16">
                  <c:v>-2.4046205757307835</c:v>
                </c:pt>
                <c:pt idx="17">
                  <c:v>-2.4125509198154109</c:v>
                </c:pt>
                <c:pt idx="18">
                  <c:v>-2.4067763420229231</c:v>
                </c:pt>
                <c:pt idx="19">
                  <c:v>-2.4079484923960033</c:v>
                </c:pt>
                <c:pt idx="20">
                  <c:v>-2.4234954540149407</c:v>
                </c:pt>
                <c:pt idx="21">
                  <c:v>-2.4092759971368256</c:v>
                </c:pt>
                <c:pt idx="22">
                  <c:v>-2.4029625988858747</c:v>
                </c:pt>
                <c:pt idx="23">
                  <c:v>-2.4068502790363029</c:v>
                </c:pt>
                <c:pt idx="24">
                  <c:v>-2.41614908797612</c:v>
                </c:pt>
                <c:pt idx="25">
                  <c:v>-2.4118398478806728</c:v>
                </c:pt>
                <c:pt idx="26">
                  <c:v>-2.4075295298803541</c:v>
                </c:pt>
                <c:pt idx="27">
                  <c:v>-2.3998651030199611</c:v>
                </c:pt>
                <c:pt idx="28">
                  <c:v>-2.4158603334272852</c:v>
                </c:pt>
                <c:pt idx="29">
                  <c:v>-2.3993798612399004</c:v>
                </c:pt>
                <c:pt idx="30">
                  <c:v>-2.4011271111121242</c:v>
                </c:pt>
                <c:pt idx="31">
                  <c:v>-2.4033795768065507</c:v>
                </c:pt>
                <c:pt idx="32">
                  <c:v>-2.4015477130226537</c:v>
                </c:pt>
                <c:pt idx="33">
                  <c:v>-2.4070869183890382</c:v>
                </c:pt>
                <c:pt idx="34">
                  <c:v>-2.395481348450839</c:v>
                </c:pt>
                <c:pt idx="35">
                  <c:v>-2.4184482776122347</c:v>
                </c:pt>
                <c:pt idx="36">
                  <c:v>-2.404306656625999</c:v>
                </c:pt>
                <c:pt idx="37">
                  <c:v>-2.3900888749717875</c:v>
                </c:pt>
                <c:pt idx="38">
                  <c:v>-2.4011024497188487</c:v>
                </c:pt>
                <c:pt idx="39">
                  <c:v>-2.4000522278815541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F8-48FF-A2A6-3C64B2E2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992256"/>
        <c:axId val="1930989376"/>
      </c:scatterChart>
      <c:valAx>
        <c:axId val="19309922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89376"/>
        <c:crosses val="autoZero"/>
        <c:crossBetween val="midCat"/>
      </c:valAx>
      <c:valAx>
        <c:axId val="1930989376"/>
        <c:scaling>
          <c:orientation val="minMax"/>
          <c:max val="-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Magnitude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9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 UMa</a:t>
            </a:r>
            <a:r>
              <a:rPr lang="en-GB" baseline="0"/>
              <a:t> Magnitude v Phase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'Full Activity'!$C$2:$C$61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xVal>
          <c:yVal>
            <c:numRef>
              <c:f>'Full Activity'!$H$2:$H$61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B1-4C0D-9160-30DF1646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992256"/>
        <c:axId val="1930989376"/>
      </c:scatterChart>
      <c:valAx>
        <c:axId val="193099225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89376"/>
        <c:crosses val="autoZero"/>
        <c:crossBetween val="midCat"/>
      </c:valAx>
      <c:valAx>
        <c:axId val="1930989376"/>
        <c:scaling>
          <c:orientation val="maxMin"/>
          <c:max val="8.5"/>
          <c:min val="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Magnitude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9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Comparison</a:t>
            </a:r>
            <a:r>
              <a:rPr lang="en-GB" baseline="0"/>
              <a:t> 1</a:t>
            </a:r>
            <a:r>
              <a:rPr lang="en-GB"/>
              <a:t> </a:t>
            </a:r>
            <a:r>
              <a:rPr lang="en-GB" baseline="0"/>
              <a:t>/ Comparison 2 v Phase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 UMa Data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'Full Activity'!$C$2:$C$60</c:f>
              <c:numCache>
                <c:formatCode>General</c:formatCode>
                <c:ptCount val="5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</c:numCache>
            </c:numRef>
          </c:xVal>
          <c:yVal>
            <c:numRef>
              <c:f>'Full Activity'!$I$2:$I$60</c:f>
              <c:numCache>
                <c:formatCode>General</c:formatCode>
                <c:ptCount val="5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27-4A2A-B757-18EABD89E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992256"/>
        <c:axId val="1930989376"/>
      </c:scatterChart>
      <c:valAx>
        <c:axId val="19309922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89376"/>
        <c:crosses val="autoZero"/>
        <c:crossBetween val="midCat"/>
      </c:valAx>
      <c:valAx>
        <c:axId val="1930989376"/>
        <c:scaling>
          <c:orientation val="minMax"/>
          <c:max val="-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Magnitude Difference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99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1146174</xdr:colOff>
      <xdr:row>7</xdr:row>
      <xdr:rowOff>19050</xdr:rowOff>
    </xdr:from>
    <xdr:to>
      <xdr:col>21</xdr:col>
      <xdr:colOff>95250</xdr:colOff>
      <xdr:row>32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27537A-DA4C-49CE-B65F-A274CA224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36</xdr:row>
      <xdr:rowOff>6350</xdr:rowOff>
    </xdr:from>
    <xdr:to>
      <xdr:col>21</xdr:col>
      <xdr:colOff>31750</xdr:colOff>
      <xdr:row>55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0A1F66-3813-4FFE-A41A-8EBA102E5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1146174</xdr:colOff>
      <xdr:row>7</xdr:row>
      <xdr:rowOff>19050</xdr:rowOff>
    </xdr:from>
    <xdr:to>
      <xdr:col>21</xdr:col>
      <xdr:colOff>95250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162A9E-9A23-49DE-AE63-8019B51DB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36</xdr:row>
      <xdr:rowOff>6350</xdr:rowOff>
    </xdr:from>
    <xdr:to>
      <xdr:col>21</xdr:col>
      <xdr:colOff>31750</xdr:colOff>
      <xdr:row>55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E58F06-2116-47E6-AD8E-8D632874C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30F5-6EE7-402F-B058-435938A7F6AA}">
  <dimension ref="A1:P61"/>
  <sheetViews>
    <sheetView zoomScaleNormal="100" workbookViewId="0">
      <pane ySplit="1" topLeftCell="A13" activePane="bottomLeft" state="frozen"/>
      <selection pane="bottomLeft" activeCell="B42" sqref="B42"/>
    </sheetView>
  </sheetViews>
  <sheetFormatPr baseColWidth="10" defaultColWidth="8.83203125" defaultRowHeight="15" x14ac:dyDescent="0.2"/>
  <cols>
    <col min="1" max="1" width="16.6640625" style="1" customWidth="1"/>
    <col min="2" max="2" width="16.6640625" style="14" customWidth="1"/>
    <col min="3" max="3" width="16.6640625" style="1" customWidth="1"/>
    <col min="4" max="6" width="16.6640625" style="14" customWidth="1"/>
    <col min="7" max="9" width="16.6640625" style="1" customWidth="1"/>
    <col min="10" max="16" width="16.6640625" customWidth="1"/>
  </cols>
  <sheetData>
    <row r="1" spans="1:16" x14ac:dyDescent="0.2">
      <c r="A1" s="4" t="s">
        <v>1</v>
      </c>
      <c r="B1" s="13" t="s">
        <v>0</v>
      </c>
      <c r="C1" s="4" t="s">
        <v>2</v>
      </c>
      <c r="D1" s="13" t="s">
        <v>76</v>
      </c>
      <c r="E1" s="13" t="s">
        <v>4</v>
      </c>
      <c r="F1" s="13" t="s">
        <v>3</v>
      </c>
      <c r="G1" s="4" t="s">
        <v>13</v>
      </c>
      <c r="H1" s="4" t="s">
        <v>77</v>
      </c>
      <c r="I1" s="4" t="s">
        <v>14</v>
      </c>
    </row>
    <row r="2" spans="1:16" x14ac:dyDescent="0.2">
      <c r="A2" s="1" t="s">
        <v>15</v>
      </c>
      <c r="B2" s="1">
        <v>61005.573230299997</v>
      </c>
      <c r="C2" s="3">
        <f t="shared" ref="C2:C61" si="0">IF(B2="", NA(), (B2-Epoch_MJD)/Period - TRUNC((B2-Epoch_MJD)/Period))</f>
        <v>0.55824430453941687</v>
      </c>
      <c r="D2" s="1">
        <v>1117455</v>
      </c>
      <c r="E2" s="1">
        <v>3614219</v>
      </c>
      <c r="F2" s="1">
        <v>390724</v>
      </c>
      <c r="G2" s="3">
        <f>IF(OR(D2="",E2=""), NA(), D2/E2)</f>
        <v>0.30918297978069398</v>
      </c>
      <c r="H2" s="3">
        <f t="shared" ref="H2:H33" si="1">IF(G2="", NA(), (LOG10(D2/E2)*-2.5)+CMag)</f>
        <v>7.7744610539507191</v>
      </c>
      <c r="I2" s="3">
        <f>IF(OR(E2="",F2=""), NA(),LOG10(E2/F2)*-2.5)</f>
        <v>-2.41536094081876</v>
      </c>
      <c r="K2" t="s">
        <v>75</v>
      </c>
    </row>
    <row r="3" spans="1:16" x14ac:dyDescent="0.2">
      <c r="A3" s="1" t="s">
        <v>16</v>
      </c>
      <c r="B3" s="1">
        <v>61005.581327599997</v>
      </c>
      <c r="C3" s="3">
        <f t="shared" si="0"/>
        <v>0.58251678655492156</v>
      </c>
      <c r="D3" s="1">
        <v>1087202</v>
      </c>
      <c r="E3" s="1">
        <v>3614866</v>
      </c>
      <c r="F3" s="1">
        <v>391363</v>
      </c>
      <c r="G3" s="3">
        <f t="shared" ref="G3:G61" si="2">IF(OR(D3="",E3=""), NA(), D3/E3)</f>
        <v>0.30075858966833074</v>
      </c>
      <c r="H3" s="3">
        <f t="shared" si="1"/>
        <v>7.804454900890609</v>
      </c>
      <c r="I3" s="3">
        <f t="shared" ref="I3:I61" si="3">IF(OR(E3="",F3=""), NA(),LOG10(E3/F3)*-2.5)</f>
        <v>-2.4137810963546236</v>
      </c>
      <c r="K3" s="5"/>
      <c r="L3" s="6" t="s">
        <v>7</v>
      </c>
      <c r="M3" s="6" t="s">
        <v>8</v>
      </c>
      <c r="N3" s="6" t="s">
        <v>11</v>
      </c>
      <c r="O3" s="7" t="s">
        <v>12</v>
      </c>
      <c r="P3" s="1"/>
    </row>
    <row r="4" spans="1:16" x14ac:dyDescent="0.2">
      <c r="A4" s="1" t="s">
        <v>17</v>
      </c>
      <c r="B4" s="1">
        <v>61005.591733599998</v>
      </c>
      <c r="C4" s="3">
        <f t="shared" si="0"/>
        <v>0.61370983212218644</v>
      </c>
      <c r="D4" s="1">
        <v>1035428</v>
      </c>
      <c r="E4" s="1">
        <v>3647813</v>
      </c>
      <c r="F4" s="1">
        <v>391634</v>
      </c>
      <c r="G4" s="3">
        <f t="shared" si="2"/>
        <v>0.28384898019717569</v>
      </c>
      <c r="H4" s="3">
        <f t="shared" si="1"/>
        <v>7.8672816543849962</v>
      </c>
      <c r="I4" s="3">
        <f t="shared" si="3"/>
        <v>-2.4228804459048607</v>
      </c>
      <c r="K4" s="8" t="s">
        <v>10</v>
      </c>
      <c r="L4" s="9" t="s">
        <v>9</v>
      </c>
      <c r="M4" s="9">
        <v>7.75</v>
      </c>
      <c r="N4" s="9">
        <v>0.33360000000000001</v>
      </c>
      <c r="O4" s="10">
        <v>61005.387000000002</v>
      </c>
      <c r="P4" s="1"/>
    </row>
    <row r="5" spans="1:16" x14ac:dyDescent="0.2">
      <c r="A5" s="1" t="s">
        <v>18</v>
      </c>
      <c r="B5" s="1">
        <v>61005.602162700001</v>
      </c>
      <c r="C5" s="3">
        <f t="shared" si="0"/>
        <v>0.64497212229758039</v>
      </c>
      <c r="D5" s="1">
        <v>952575</v>
      </c>
      <c r="E5" s="1">
        <v>3637197</v>
      </c>
      <c r="F5" s="1">
        <v>393589</v>
      </c>
      <c r="G5" s="3">
        <f t="shared" si="2"/>
        <v>0.26189810450190076</v>
      </c>
      <c r="H5" s="3">
        <f t="shared" si="1"/>
        <v>7.9546691119680766</v>
      </c>
      <c r="I5" s="3">
        <f t="shared" si="3"/>
        <v>-2.414309679774532</v>
      </c>
      <c r="K5" s="8" t="s">
        <v>5</v>
      </c>
      <c r="L5" s="9" t="s">
        <v>6</v>
      </c>
      <c r="M5" s="9">
        <v>6.5</v>
      </c>
      <c r="N5" s="9"/>
      <c r="O5" s="10"/>
      <c r="P5" s="1"/>
    </row>
    <row r="6" spans="1:16" x14ac:dyDescent="0.2">
      <c r="A6" s="1" t="s">
        <v>19</v>
      </c>
      <c r="B6" s="1">
        <v>61005.612823900003</v>
      </c>
      <c r="C6" s="3">
        <f t="shared" si="0"/>
        <v>0.67693015587605043</v>
      </c>
      <c r="D6" s="1">
        <v>820939</v>
      </c>
      <c r="E6" s="1">
        <v>3647503</v>
      </c>
      <c r="F6" s="1">
        <v>392659</v>
      </c>
      <c r="G6" s="3">
        <f t="shared" si="2"/>
        <v>0.22506876622171387</v>
      </c>
      <c r="H6" s="3">
        <f t="shared" si="1"/>
        <v>8.1192119244126122</v>
      </c>
      <c r="I6" s="3">
        <f t="shared" si="3"/>
        <v>-2.4199502538739615</v>
      </c>
      <c r="K6" s="17" t="s">
        <v>79</v>
      </c>
      <c r="L6" s="16" t="s">
        <v>80</v>
      </c>
      <c r="M6" s="16">
        <v>8.8699999999999992</v>
      </c>
      <c r="N6" s="11"/>
      <c r="O6" s="12"/>
    </row>
    <row r="7" spans="1:16" x14ac:dyDescent="0.2">
      <c r="A7" s="1" t="s">
        <v>20</v>
      </c>
      <c r="B7" s="1">
        <v>61005.623183199998</v>
      </c>
      <c r="C7" s="3">
        <f t="shared" si="0"/>
        <v>0.70798321341468573</v>
      </c>
      <c r="D7" s="1">
        <v>675803</v>
      </c>
      <c r="E7" s="1">
        <v>3654777</v>
      </c>
      <c r="F7" s="1">
        <v>395256</v>
      </c>
      <c r="G7" s="3">
        <f t="shared" si="2"/>
        <v>0.18490950337052028</v>
      </c>
      <c r="H7" s="3">
        <f t="shared" si="1"/>
        <v>8.3326019195694165</v>
      </c>
      <c r="I7" s="3">
        <f t="shared" si="3"/>
        <v>-2.4149560297882826</v>
      </c>
    </row>
    <row r="8" spans="1:16" x14ac:dyDescent="0.2">
      <c r="A8" s="1" t="s">
        <v>21</v>
      </c>
      <c r="B8" s="1">
        <v>61005.633403899999</v>
      </c>
      <c r="C8" s="3">
        <f t="shared" si="0"/>
        <v>0.73862080334816815</v>
      </c>
      <c r="D8" s="1">
        <v>625990</v>
      </c>
      <c r="E8" s="1">
        <v>3667688</v>
      </c>
      <c r="F8" s="1">
        <v>397759</v>
      </c>
      <c r="G8" s="3">
        <f t="shared" si="2"/>
        <v>0.1706770041508438</v>
      </c>
      <c r="H8" s="3">
        <f t="shared" si="1"/>
        <v>8.4195624720103677</v>
      </c>
      <c r="I8" s="3">
        <f t="shared" si="3"/>
        <v>-2.4119309230950545</v>
      </c>
    </row>
    <row r="9" spans="1:16" x14ac:dyDescent="0.2">
      <c r="A9" s="1" t="s">
        <v>22</v>
      </c>
      <c r="B9" s="1">
        <v>61006.213503999999</v>
      </c>
      <c r="C9" s="3">
        <f t="shared" si="0"/>
        <v>0.47752997600998315</v>
      </c>
      <c r="D9" s="1">
        <v>1418008</v>
      </c>
      <c r="E9" s="1">
        <v>4355254</v>
      </c>
      <c r="F9" s="1">
        <v>482294</v>
      </c>
      <c r="G9" s="3">
        <f t="shared" si="2"/>
        <v>0.32558560304404749</v>
      </c>
      <c r="H9" s="3">
        <f t="shared" si="1"/>
        <v>7.7183370181853101</v>
      </c>
      <c r="I9" s="3">
        <f t="shared" si="3"/>
        <v>-2.3892540729976517</v>
      </c>
    </row>
    <row r="10" spans="1:16" x14ac:dyDescent="0.2">
      <c r="A10" s="1" t="s">
        <v>23</v>
      </c>
      <c r="B10" s="1">
        <v>61006.223829000002</v>
      </c>
      <c r="C10" s="3">
        <f t="shared" si="0"/>
        <v>0.50848021582689551</v>
      </c>
      <c r="D10" s="1">
        <v>1397519</v>
      </c>
      <c r="E10" s="1">
        <v>4364760</v>
      </c>
      <c r="F10" s="1">
        <v>475300</v>
      </c>
      <c r="G10" s="3">
        <f t="shared" si="2"/>
        <v>0.32018232388493295</v>
      </c>
      <c r="H10" s="3">
        <f t="shared" si="1"/>
        <v>7.736506618980048</v>
      </c>
      <c r="I10" s="3">
        <f t="shared" si="3"/>
        <v>-2.4074813858898643</v>
      </c>
    </row>
    <row r="11" spans="1:16" x14ac:dyDescent="0.2">
      <c r="A11" s="1" t="s">
        <v>24</v>
      </c>
      <c r="B11" s="1">
        <v>61006.234335200003</v>
      </c>
      <c r="C11" s="3">
        <f t="shared" si="0"/>
        <v>0.53997362110338321</v>
      </c>
      <c r="D11" s="1">
        <v>1392825</v>
      </c>
      <c r="E11" s="1">
        <v>4437528</v>
      </c>
      <c r="F11" s="1">
        <v>480186</v>
      </c>
      <c r="G11" s="3">
        <f t="shared" si="2"/>
        <v>0.31387407583681726</v>
      </c>
      <c r="H11" s="3">
        <f t="shared" si="1"/>
        <v>7.7581113825080781</v>
      </c>
      <c r="I11" s="3">
        <f t="shared" si="3"/>
        <v>-2.4143290312544687</v>
      </c>
    </row>
    <row r="12" spans="1:16" x14ac:dyDescent="0.2">
      <c r="A12" s="1" t="s">
        <v>25</v>
      </c>
      <c r="B12" s="1">
        <v>61006.244762299997</v>
      </c>
      <c r="C12" s="3">
        <f t="shared" si="0"/>
        <v>0.57122991605110007</v>
      </c>
      <c r="D12" s="1">
        <v>1326566</v>
      </c>
      <c r="E12" s="1">
        <v>4350501</v>
      </c>
      <c r="F12" s="1">
        <v>478769</v>
      </c>
      <c r="G12" s="3">
        <f t="shared" si="2"/>
        <v>0.30492258247958109</v>
      </c>
      <c r="H12" s="3">
        <f t="shared" si="1"/>
        <v>7.7895260267948752</v>
      </c>
      <c r="I12" s="3">
        <f t="shared" si="3"/>
        <v>-2.3960331261891858</v>
      </c>
      <c r="K12" s="2"/>
      <c r="L12" s="2"/>
    </row>
    <row r="13" spans="1:16" x14ac:dyDescent="0.2">
      <c r="A13" s="1" t="s">
        <v>26</v>
      </c>
      <c r="B13" s="1">
        <v>61006.255181100001</v>
      </c>
      <c r="C13" s="3">
        <f t="shared" si="0"/>
        <v>0.60246133093154874</v>
      </c>
      <c r="D13" s="1">
        <v>1291986</v>
      </c>
      <c r="E13" s="1">
        <v>4407451</v>
      </c>
      <c r="F13" s="1">
        <v>480732</v>
      </c>
      <c r="G13" s="3">
        <f t="shared" si="2"/>
        <v>0.29313678132780147</v>
      </c>
      <c r="H13" s="3">
        <f t="shared" si="1"/>
        <v>7.8323242126424368</v>
      </c>
      <c r="I13" s="3">
        <f t="shared" si="3"/>
        <v>-2.4057111518572851</v>
      </c>
      <c r="K13" s="2"/>
      <c r="L13" s="2"/>
    </row>
    <row r="14" spans="1:16" x14ac:dyDescent="0.2">
      <c r="A14" s="1" t="s">
        <v>27</v>
      </c>
      <c r="B14" s="1">
        <v>61006.265470400002</v>
      </c>
      <c r="C14" s="3">
        <f t="shared" si="0"/>
        <v>0.63330455635209759</v>
      </c>
      <c r="D14" s="1">
        <v>1184374</v>
      </c>
      <c r="E14" s="1">
        <v>4358096</v>
      </c>
      <c r="F14" s="1">
        <v>477818</v>
      </c>
      <c r="G14" s="3">
        <f t="shared" si="2"/>
        <v>0.27176409147480918</v>
      </c>
      <c r="H14" s="3">
        <f t="shared" si="1"/>
        <v>7.9145198191981354</v>
      </c>
      <c r="I14" s="3">
        <f t="shared" si="3"/>
        <v>-2.4000857162595404</v>
      </c>
    </row>
    <row r="15" spans="1:16" x14ac:dyDescent="0.2">
      <c r="A15" s="1" t="s">
        <v>28</v>
      </c>
      <c r="B15" s="1">
        <v>61006.344499699997</v>
      </c>
      <c r="C15" s="3">
        <f t="shared" si="0"/>
        <v>0.8702029376334357</v>
      </c>
      <c r="D15" s="1">
        <v>1055773</v>
      </c>
      <c r="E15" s="1">
        <v>3658511</v>
      </c>
      <c r="F15" s="1">
        <v>399013</v>
      </c>
      <c r="G15" s="3">
        <f t="shared" si="2"/>
        <v>0.28857997146926712</v>
      </c>
      <c r="H15" s="3">
        <f t="shared" si="1"/>
        <v>7.8493345346501222</v>
      </c>
      <c r="I15" s="3">
        <f t="shared" si="3"/>
        <v>-2.4057932993937072</v>
      </c>
      <c r="K15" s="2"/>
      <c r="L15" s="2"/>
      <c r="M15" s="2"/>
    </row>
    <row r="16" spans="1:16" x14ac:dyDescent="0.2">
      <c r="A16" s="1" t="s">
        <v>29</v>
      </c>
      <c r="B16" s="1">
        <v>61006.3522744</v>
      </c>
      <c r="C16" s="3">
        <f t="shared" si="0"/>
        <v>0.89350839327855125</v>
      </c>
      <c r="D16" s="1">
        <v>1106950</v>
      </c>
      <c r="E16" s="1">
        <v>3661053</v>
      </c>
      <c r="F16" s="1">
        <v>398008</v>
      </c>
      <c r="G16" s="3">
        <f t="shared" si="2"/>
        <v>0.30235836520257969</v>
      </c>
      <c r="H16" s="3">
        <f t="shared" si="1"/>
        <v>7.7986950286913679</v>
      </c>
      <c r="I16" s="3">
        <f t="shared" si="3"/>
        <v>-2.4092855363968102</v>
      </c>
      <c r="K16" s="2"/>
      <c r="L16" s="2"/>
      <c r="M16" s="2"/>
    </row>
    <row r="17" spans="1:9" x14ac:dyDescent="0.2">
      <c r="A17" s="1" t="s">
        <v>30</v>
      </c>
      <c r="B17" s="1">
        <v>61006.510155600001</v>
      </c>
      <c r="C17" s="3">
        <f t="shared" si="0"/>
        <v>0.36677338129024761</v>
      </c>
      <c r="D17" s="1">
        <v>1103246</v>
      </c>
      <c r="E17" s="1">
        <v>3841454</v>
      </c>
      <c r="F17" s="1">
        <v>418367</v>
      </c>
      <c r="G17" s="3">
        <f t="shared" si="2"/>
        <v>0.28719490068083597</v>
      </c>
      <c r="H17" s="3">
        <f t="shared" si="1"/>
        <v>7.8545581888061946</v>
      </c>
      <c r="I17" s="3">
        <f t="shared" si="3"/>
        <v>-2.4073455403949322</v>
      </c>
    </row>
    <row r="18" spans="1:9" x14ac:dyDescent="0.2">
      <c r="A18" s="1" t="s">
        <v>31</v>
      </c>
      <c r="B18" s="1">
        <v>61007.112698500001</v>
      </c>
      <c r="C18" s="3">
        <f t="shared" si="0"/>
        <v>0.17295713428819948</v>
      </c>
      <c r="D18" s="1">
        <v>872274</v>
      </c>
      <c r="E18" s="1">
        <v>3519512</v>
      </c>
      <c r="F18" s="1">
        <v>384268</v>
      </c>
      <c r="G18" s="3">
        <f t="shared" si="2"/>
        <v>0.2478394731996936</v>
      </c>
      <c r="H18" s="3">
        <f t="shared" si="1"/>
        <v>8.0145738067687144</v>
      </c>
      <c r="I18" s="3">
        <f t="shared" si="3"/>
        <v>-2.4046205757307835</v>
      </c>
    </row>
    <row r="19" spans="1:9" x14ac:dyDescent="0.2">
      <c r="A19" s="1" t="s">
        <v>32</v>
      </c>
      <c r="B19" s="1">
        <v>61007.123226600001</v>
      </c>
      <c r="C19" s="3">
        <f t="shared" si="0"/>
        <v>0.20451618704493413</v>
      </c>
      <c r="D19" s="1">
        <v>745557</v>
      </c>
      <c r="E19" s="1">
        <v>3568729</v>
      </c>
      <c r="F19" s="1">
        <v>386806</v>
      </c>
      <c r="G19" s="3">
        <f t="shared" si="2"/>
        <v>0.20891387381894228</v>
      </c>
      <c r="H19" s="3">
        <f t="shared" si="1"/>
        <v>8.2000817947005391</v>
      </c>
      <c r="I19" s="3">
        <f t="shared" si="3"/>
        <v>-2.4125509198154109</v>
      </c>
    </row>
    <row r="20" spans="1:9" x14ac:dyDescent="0.2">
      <c r="A20" s="1" t="s">
        <v>33</v>
      </c>
      <c r="B20" s="1">
        <v>61007.133406000001</v>
      </c>
      <c r="C20" s="3">
        <f t="shared" si="0"/>
        <v>0.23502997601435105</v>
      </c>
      <c r="D20" s="1">
        <v>657773</v>
      </c>
      <c r="E20" s="1">
        <v>3544164</v>
      </c>
      <c r="F20" s="1">
        <v>386192</v>
      </c>
      <c r="G20" s="3">
        <f t="shared" si="2"/>
        <v>0.18559327390041769</v>
      </c>
      <c r="H20" s="3">
        <f t="shared" si="1"/>
        <v>8.3285944178260909</v>
      </c>
      <c r="I20" s="3">
        <f t="shared" si="3"/>
        <v>-2.4067763420229231</v>
      </c>
    </row>
    <row r="21" spans="1:9" x14ac:dyDescent="0.2">
      <c r="A21" s="1" t="s">
        <v>34</v>
      </c>
      <c r="B21" s="1">
        <v>61007.144054299999</v>
      </c>
      <c r="C21" s="3">
        <f t="shared" si="0"/>
        <v>0.26694934051716235</v>
      </c>
      <c r="D21" s="1">
        <v>673473</v>
      </c>
      <c r="E21" s="1">
        <v>3582738</v>
      </c>
      <c r="F21" s="1">
        <v>389974</v>
      </c>
      <c r="G21" s="3">
        <f t="shared" si="2"/>
        <v>0.18797718393027901</v>
      </c>
      <c r="H21" s="3">
        <f t="shared" si="1"/>
        <v>8.3147371520337412</v>
      </c>
      <c r="I21" s="3">
        <f t="shared" si="3"/>
        <v>-2.4079484923960033</v>
      </c>
    </row>
    <row r="22" spans="1:9" x14ac:dyDescent="0.2">
      <c r="A22" s="1" t="s">
        <v>35</v>
      </c>
      <c r="B22" s="1">
        <v>61007.154377899999</v>
      </c>
      <c r="C22" s="3">
        <f t="shared" si="0"/>
        <v>0.29789538368124457</v>
      </c>
      <c r="D22" s="1">
        <v>799536</v>
      </c>
      <c r="E22" s="1">
        <v>3623058</v>
      </c>
      <c r="F22" s="1">
        <v>388756</v>
      </c>
      <c r="G22" s="3">
        <f t="shared" si="2"/>
        <v>0.22067987871019454</v>
      </c>
      <c r="H22" s="3">
        <f t="shared" si="1"/>
        <v>8.1405931585265883</v>
      </c>
      <c r="I22" s="3">
        <f t="shared" si="3"/>
        <v>-2.4234954540149407</v>
      </c>
    </row>
    <row r="23" spans="1:9" x14ac:dyDescent="0.2">
      <c r="A23" s="1" t="s">
        <v>36</v>
      </c>
      <c r="B23" s="1">
        <v>61007.164654</v>
      </c>
      <c r="C23" s="3">
        <f t="shared" si="0"/>
        <v>0.32869904076052237</v>
      </c>
      <c r="D23" s="1">
        <v>906650</v>
      </c>
      <c r="E23" s="1">
        <v>3637657</v>
      </c>
      <c r="F23" s="1">
        <v>395468</v>
      </c>
      <c r="G23" s="3">
        <f t="shared" si="2"/>
        <v>0.24924010152688941</v>
      </c>
      <c r="H23" s="3">
        <f t="shared" si="1"/>
        <v>8.008455201273101</v>
      </c>
      <c r="I23" s="3">
        <f t="shared" si="3"/>
        <v>-2.4092759971368256</v>
      </c>
    </row>
    <row r="24" spans="1:9" x14ac:dyDescent="0.2">
      <c r="A24" s="1" t="s">
        <v>37</v>
      </c>
      <c r="B24" s="1">
        <v>61007.175071700003</v>
      </c>
      <c r="C24" s="3">
        <f t="shared" si="0"/>
        <v>0.35992715827556321</v>
      </c>
      <c r="D24" s="1">
        <v>1004841</v>
      </c>
      <c r="E24" s="1">
        <v>3625272</v>
      </c>
      <c r="F24" s="1">
        <v>396420</v>
      </c>
      <c r="G24" s="3">
        <f t="shared" si="2"/>
        <v>0.2771767194296042</v>
      </c>
      <c r="H24" s="3">
        <f t="shared" si="1"/>
        <v>7.8931081242545744</v>
      </c>
      <c r="I24" s="3">
        <f t="shared" si="3"/>
        <v>-2.4029625988858747</v>
      </c>
    </row>
    <row r="25" spans="1:9" x14ac:dyDescent="0.2">
      <c r="A25" s="1" t="s">
        <v>38</v>
      </c>
      <c r="B25" s="1">
        <v>61007.1856367</v>
      </c>
      <c r="C25" s="3">
        <f t="shared" si="0"/>
        <v>0.39159682253473349</v>
      </c>
      <c r="D25" s="1">
        <v>1073457</v>
      </c>
      <c r="E25" s="1">
        <v>3633568</v>
      </c>
      <c r="F25" s="1">
        <v>395907</v>
      </c>
      <c r="G25" s="3">
        <f t="shared" si="2"/>
        <v>0.29542779989255741</v>
      </c>
      <c r="H25" s="3">
        <f t="shared" si="1"/>
        <v>7.8238715994739856</v>
      </c>
      <c r="I25" s="3">
        <f t="shared" si="3"/>
        <v>-2.4068502790363029</v>
      </c>
    </row>
    <row r="26" spans="1:9" x14ac:dyDescent="0.2">
      <c r="A26" s="1" t="s">
        <v>39</v>
      </c>
      <c r="B26" s="1">
        <v>61007.195909399998</v>
      </c>
      <c r="C26" s="3">
        <f t="shared" si="0"/>
        <v>0.42239028775531384</v>
      </c>
      <c r="D26" s="1">
        <v>1120412</v>
      </c>
      <c r="E26" s="1">
        <v>3655722</v>
      </c>
      <c r="F26" s="1">
        <v>394924</v>
      </c>
      <c r="G26" s="3">
        <f t="shared" si="2"/>
        <v>0.30648172919056754</v>
      </c>
      <c r="H26" s="3">
        <f t="shared" si="1"/>
        <v>7.7839885267483391</v>
      </c>
      <c r="I26" s="3">
        <f t="shared" si="3"/>
        <v>-2.41614908797612</v>
      </c>
    </row>
    <row r="27" spans="1:9" x14ac:dyDescent="0.2">
      <c r="A27" s="1" t="s">
        <v>40</v>
      </c>
      <c r="B27" s="1">
        <v>61007.206322099999</v>
      </c>
      <c r="C27" s="3">
        <f t="shared" si="0"/>
        <v>0.45360341725568887</v>
      </c>
      <c r="D27" s="1">
        <v>1159009</v>
      </c>
      <c r="E27" s="1">
        <v>3662632</v>
      </c>
      <c r="F27" s="1">
        <v>397244</v>
      </c>
      <c r="G27" s="3">
        <f t="shared" si="2"/>
        <v>0.31644156442689303</v>
      </c>
      <c r="H27" s="3">
        <f t="shared" si="1"/>
        <v>7.7492661927108433</v>
      </c>
      <c r="I27" s="3">
        <f t="shared" si="3"/>
        <v>-2.4118398478806728</v>
      </c>
    </row>
    <row r="28" spans="1:9" x14ac:dyDescent="0.2">
      <c r="A28" s="1" t="s">
        <v>41</v>
      </c>
      <c r="B28" s="1">
        <v>61007.3836534</v>
      </c>
      <c r="C28" s="3">
        <f t="shared" si="0"/>
        <v>0.98517206234334509</v>
      </c>
      <c r="D28" s="1">
        <v>1109311</v>
      </c>
      <c r="E28" s="1">
        <v>3363604</v>
      </c>
      <c r="F28" s="1">
        <v>366263</v>
      </c>
      <c r="G28" s="3">
        <f t="shared" si="2"/>
        <v>0.32979833535695641</v>
      </c>
      <c r="H28" s="3">
        <f t="shared" si="1"/>
        <v>7.7043788519221454</v>
      </c>
      <c r="I28" s="3">
        <f t="shared" si="3"/>
        <v>-2.4075295298803541</v>
      </c>
    </row>
    <row r="29" spans="1:9" x14ac:dyDescent="0.2">
      <c r="A29" s="1" t="s">
        <v>42</v>
      </c>
      <c r="B29" s="1">
        <v>61007.393821600002</v>
      </c>
      <c r="C29" s="3">
        <f t="shared" si="0"/>
        <v>1.5652278177357815E-2</v>
      </c>
      <c r="D29" s="1">
        <v>1114316</v>
      </c>
      <c r="E29" s="1">
        <v>3379319</v>
      </c>
      <c r="F29" s="1">
        <v>370581</v>
      </c>
      <c r="G29" s="3">
        <f t="shared" si="2"/>
        <v>0.32974572687574033</v>
      </c>
      <c r="H29" s="3">
        <f t="shared" si="1"/>
        <v>7.7045520592516494</v>
      </c>
      <c r="I29" s="3">
        <f t="shared" si="3"/>
        <v>-2.3998651030199611</v>
      </c>
    </row>
    <row r="30" spans="1:9" x14ac:dyDescent="0.2">
      <c r="A30" s="1" t="s">
        <v>43</v>
      </c>
      <c r="B30" s="1">
        <v>61007.414667099998</v>
      </c>
      <c r="C30" s="3">
        <f t="shared" si="0"/>
        <v>7.8138788955626204E-2</v>
      </c>
      <c r="D30" s="1">
        <v>979251</v>
      </c>
      <c r="E30" s="1">
        <v>3144208</v>
      </c>
      <c r="F30" s="1">
        <v>339756</v>
      </c>
      <c r="G30" s="3">
        <f t="shared" si="2"/>
        <v>0.31144599848356086</v>
      </c>
      <c r="H30" s="3">
        <f t="shared" si="1"/>
        <v>7.766543111626814</v>
      </c>
      <c r="I30" s="3">
        <f t="shared" si="3"/>
        <v>-2.4158603334272852</v>
      </c>
    </row>
    <row r="31" spans="1:9" x14ac:dyDescent="0.2">
      <c r="A31" s="1" t="s">
        <v>44</v>
      </c>
      <c r="B31" s="1">
        <v>61008.348851000002</v>
      </c>
      <c r="C31" s="3">
        <f t="shared" si="0"/>
        <v>0.87845023980822567</v>
      </c>
      <c r="D31" s="1">
        <v>981023</v>
      </c>
      <c r="E31" s="1">
        <v>3383597</v>
      </c>
      <c r="F31" s="1">
        <v>371216</v>
      </c>
      <c r="G31" s="3">
        <f t="shared" si="2"/>
        <v>0.2899349420158488</v>
      </c>
      <c r="H31" s="3">
        <f t="shared" si="1"/>
        <v>7.8442486043323694</v>
      </c>
      <c r="I31" s="3">
        <f t="shared" si="3"/>
        <v>-2.3993798612399004</v>
      </c>
    </row>
    <row r="32" spans="1:9" x14ac:dyDescent="0.2">
      <c r="A32" s="1" t="s">
        <v>45</v>
      </c>
      <c r="B32" s="1">
        <v>61008.359206300003</v>
      </c>
      <c r="C32" s="3">
        <f t="shared" si="0"/>
        <v>0.90949130695693903</v>
      </c>
      <c r="D32" s="1">
        <v>1071465</v>
      </c>
      <c r="E32" s="1">
        <v>3439314</v>
      </c>
      <c r="F32" s="1">
        <v>376722</v>
      </c>
      <c r="G32" s="3">
        <f t="shared" si="2"/>
        <v>0.31153450949811501</v>
      </c>
      <c r="H32" s="3">
        <f t="shared" si="1"/>
        <v>7.7662345959912944</v>
      </c>
      <c r="I32" s="3">
        <f t="shared" si="3"/>
        <v>-2.4011271111121242</v>
      </c>
    </row>
    <row r="33" spans="1:11" x14ac:dyDescent="0.2">
      <c r="A33" s="1" t="s">
        <v>46</v>
      </c>
      <c r="B33" s="1">
        <v>61008.3695209</v>
      </c>
      <c r="C33" s="3">
        <f t="shared" si="0"/>
        <v>0.94041037169462172</v>
      </c>
      <c r="D33" s="1">
        <v>1131821</v>
      </c>
      <c r="E33" s="1">
        <v>3514476</v>
      </c>
      <c r="F33" s="1">
        <v>384157</v>
      </c>
      <c r="G33" s="3">
        <f t="shared" si="2"/>
        <v>0.32204544859603534</v>
      </c>
      <c r="H33" s="3">
        <f t="shared" si="1"/>
        <v>7.7302070856545448</v>
      </c>
      <c r="I33" s="3">
        <f t="shared" si="3"/>
        <v>-2.4033795768065507</v>
      </c>
    </row>
    <row r="34" spans="1:11" x14ac:dyDescent="0.2">
      <c r="A34" s="1" t="s">
        <v>47</v>
      </c>
      <c r="B34" s="1">
        <v>61008.380110999999</v>
      </c>
      <c r="C34" s="3">
        <f t="shared" si="0"/>
        <v>0.97215527576778626</v>
      </c>
      <c r="D34" s="1">
        <v>1179639</v>
      </c>
      <c r="E34" s="1">
        <v>3568492</v>
      </c>
      <c r="F34" s="1">
        <v>390720</v>
      </c>
      <c r="G34" s="3">
        <f t="shared" si="2"/>
        <v>0.33057072847578195</v>
      </c>
      <c r="H34" s="3">
        <f t="shared" ref="H34:H61" si="4">IF(G34="", NA(), (LOG10(D34/E34)*-2.5)+CMag)</f>
        <v>7.7018390129085734</v>
      </c>
      <c r="I34" s="3">
        <f t="shared" si="3"/>
        <v>-2.4015477130226537</v>
      </c>
    </row>
    <row r="35" spans="1:11" x14ac:dyDescent="0.2">
      <c r="A35" s="1" t="s">
        <v>48</v>
      </c>
      <c r="B35" s="1">
        <v>61008.390357299999</v>
      </c>
      <c r="C35" s="3">
        <f t="shared" si="0"/>
        <v>2.8696043058253906E-3</v>
      </c>
      <c r="D35" s="1">
        <v>1204140</v>
      </c>
      <c r="E35" s="1">
        <v>3641658</v>
      </c>
      <c r="F35" s="1">
        <v>396702</v>
      </c>
      <c r="G35" s="3">
        <f t="shared" si="2"/>
        <v>0.33065707982462933</v>
      </c>
      <c r="H35" s="3">
        <f t="shared" si="4"/>
        <v>7.7015554350398592</v>
      </c>
      <c r="I35" s="3">
        <f t="shared" si="3"/>
        <v>-2.4070869183890382</v>
      </c>
      <c r="K35" t="s">
        <v>78</v>
      </c>
    </row>
    <row r="36" spans="1:11" x14ac:dyDescent="0.2">
      <c r="A36" s="1" t="s">
        <v>49</v>
      </c>
      <c r="B36" s="1">
        <v>61008.400765899998</v>
      </c>
      <c r="C36" s="3">
        <f t="shared" si="0"/>
        <v>3.4070443631993186E-2</v>
      </c>
      <c r="D36" s="1">
        <v>1201885</v>
      </c>
      <c r="E36" s="1">
        <v>3656488</v>
      </c>
      <c r="F36" s="1">
        <v>402598</v>
      </c>
      <c r="G36" s="3">
        <f t="shared" si="2"/>
        <v>0.32869928740365073</v>
      </c>
      <c r="H36" s="3">
        <f t="shared" si="4"/>
        <v>7.7080030935911763</v>
      </c>
      <c r="I36" s="3">
        <f t="shared" si="3"/>
        <v>-2.395481348450839</v>
      </c>
    </row>
    <row r="37" spans="1:11" x14ac:dyDescent="0.2">
      <c r="A37" s="1" t="s">
        <v>50</v>
      </c>
      <c r="B37" s="1">
        <v>61008.411186099998</v>
      </c>
      <c r="C37" s="3">
        <f t="shared" si="0"/>
        <v>6.5306055143462771E-2</v>
      </c>
      <c r="D37" s="1">
        <v>1184953</v>
      </c>
      <c r="E37" s="1">
        <v>3721746</v>
      </c>
      <c r="F37" s="1">
        <v>401206</v>
      </c>
      <c r="G37" s="3">
        <f t="shared" si="2"/>
        <v>0.31838631652992977</v>
      </c>
      <c r="H37" s="3">
        <f t="shared" si="4"/>
        <v>7.7426140136365138</v>
      </c>
      <c r="I37" s="3">
        <f t="shared" si="3"/>
        <v>-2.4184482776122347</v>
      </c>
    </row>
    <row r="38" spans="1:11" x14ac:dyDescent="0.2">
      <c r="A38" s="1" t="s">
        <v>51</v>
      </c>
      <c r="B38" s="1">
        <v>61008.421779099997</v>
      </c>
      <c r="C38" s="3">
        <f t="shared" si="0"/>
        <v>9.7059652262952767E-2</v>
      </c>
      <c r="D38" s="1">
        <v>1142379</v>
      </c>
      <c r="E38" s="1">
        <v>3703398</v>
      </c>
      <c r="F38" s="1">
        <v>404462</v>
      </c>
      <c r="G38" s="3">
        <f t="shared" si="2"/>
        <v>0.30846779093146348</v>
      </c>
      <c r="H38" s="3">
        <f t="shared" si="4"/>
        <v>7.7769754417268198</v>
      </c>
      <c r="I38" s="3">
        <f t="shared" si="3"/>
        <v>-2.404306656625999</v>
      </c>
    </row>
    <row r="39" spans="1:11" x14ac:dyDescent="0.2">
      <c r="A39" s="1" t="s">
        <v>52</v>
      </c>
      <c r="B39" s="1">
        <v>61008.432092100004</v>
      </c>
      <c r="C39" s="3">
        <f t="shared" si="0"/>
        <v>0.12797392086647719</v>
      </c>
      <c r="D39" s="1">
        <v>1084948</v>
      </c>
      <c r="E39" s="1">
        <v>3739942</v>
      </c>
      <c r="F39" s="1">
        <v>413837</v>
      </c>
      <c r="G39" s="3">
        <f t="shared" si="2"/>
        <v>0.29009754696730589</v>
      </c>
      <c r="H39" s="3">
        <f t="shared" si="4"/>
        <v>7.843639858819496</v>
      </c>
      <c r="I39" s="3">
        <f t="shared" si="3"/>
        <v>-2.3900888749717875</v>
      </c>
    </row>
    <row r="40" spans="1:11" x14ac:dyDescent="0.2">
      <c r="A40" s="1" t="s">
        <v>53</v>
      </c>
      <c r="B40" s="1">
        <v>61008.442434600001</v>
      </c>
      <c r="C40" s="3">
        <f t="shared" si="0"/>
        <v>0.15897661870200608</v>
      </c>
      <c r="D40" s="1">
        <v>981926</v>
      </c>
      <c r="E40" s="1">
        <v>3742678</v>
      </c>
      <c r="F40" s="1">
        <v>409960</v>
      </c>
      <c r="G40" s="3">
        <f t="shared" si="2"/>
        <v>0.26235919841354238</v>
      </c>
      <c r="H40" s="3">
        <f t="shared" si="4"/>
        <v>7.9527592616714147</v>
      </c>
      <c r="I40" s="3">
        <f t="shared" si="3"/>
        <v>-2.4011024497188487</v>
      </c>
    </row>
    <row r="41" spans="1:11" x14ac:dyDescent="0.2">
      <c r="A41" s="1" t="s">
        <v>54</v>
      </c>
      <c r="B41" s="1">
        <v>61008.452849599998</v>
      </c>
      <c r="C41" s="3">
        <f t="shared" si="0"/>
        <v>0.19019664267385927</v>
      </c>
      <c r="D41" s="1">
        <v>853629</v>
      </c>
      <c r="E41" s="1">
        <v>3760812</v>
      </c>
      <c r="F41" s="1">
        <v>412345</v>
      </c>
      <c r="G41" s="3">
        <f t="shared" si="2"/>
        <v>0.22697997134661343</v>
      </c>
      <c r="H41" s="3">
        <f t="shared" si="4"/>
        <v>8.110031157869658</v>
      </c>
      <c r="I41" s="3">
        <f t="shared" si="3"/>
        <v>-2.4000522278815541</v>
      </c>
    </row>
    <row r="42" spans="1:11" x14ac:dyDescent="0.2">
      <c r="A42" s="1" t="s">
        <v>55</v>
      </c>
      <c r="C42" s="3" t="e">
        <f t="shared" si="0"/>
        <v>#N/A</v>
      </c>
      <c r="G42" s="3" t="e">
        <f t="shared" si="2"/>
        <v>#N/A</v>
      </c>
      <c r="H42" s="3" t="e">
        <f t="shared" si="4"/>
        <v>#N/A</v>
      </c>
      <c r="I42" s="3" t="e">
        <f t="shared" si="3"/>
        <v>#N/A</v>
      </c>
    </row>
    <row r="43" spans="1:11" x14ac:dyDescent="0.2">
      <c r="A43" s="1" t="s">
        <v>56</v>
      </c>
      <c r="C43" s="3" t="e">
        <f t="shared" si="0"/>
        <v>#N/A</v>
      </c>
      <c r="G43" s="3" t="e">
        <f t="shared" si="2"/>
        <v>#N/A</v>
      </c>
      <c r="H43" s="3" t="e">
        <f t="shared" si="4"/>
        <v>#N/A</v>
      </c>
      <c r="I43" s="3" t="e">
        <f t="shared" si="3"/>
        <v>#N/A</v>
      </c>
    </row>
    <row r="44" spans="1:11" x14ac:dyDescent="0.2">
      <c r="A44" s="1" t="s">
        <v>57</v>
      </c>
      <c r="C44" s="3" t="e">
        <f t="shared" si="0"/>
        <v>#N/A</v>
      </c>
      <c r="G44" s="3" t="e">
        <f t="shared" si="2"/>
        <v>#N/A</v>
      </c>
      <c r="H44" s="3" t="e">
        <f t="shared" si="4"/>
        <v>#N/A</v>
      </c>
      <c r="I44" s="3" t="e">
        <f t="shared" si="3"/>
        <v>#N/A</v>
      </c>
    </row>
    <row r="45" spans="1:11" x14ac:dyDescent="0.2">
      <c r="A45" s="1" t="s">
        <v>58</v>
      </c>
      <c r="C45" s="3" t="e">
        <f t="shared" si="0"/>
        <v>#N/A</v>
      </c>
      <c r="G45" s="3" t="e">
        <f t="shared" si="2"/>
        <v>#N/A</v>
      </c>
      <c r="H45" s="3" t="e">
        <f t="shared" si="4"/>
        <v>#N/A</v>
      </c>
      <c r="I45" s="3" t="e">
        <f t="shared" si="3"/>
        <v>#N/A</v>
      </c>
    </row>
    <row r="46" spans="1:11" x14ac:dyDescent="0.2">
      <c r="A46" s="1" t="s">
        <v>59</v>
      </c>
      <c r="C46" s="3" t="e">
        <f t="shared" si="0"/>
        <v>#N/A</v>
      </c>
      <c r="G46" s="3" t="e">
        <f t="shared" si="2"/>
        <v>#N/A</v>
      </c>
      <c r="H46" s="3" t="e">
        <f t="shared" si="4"/>
        <v>#N/A</v>
      </c>
      <c r="I46" s="3" t="e">
        <f t="shared" si="3"/>
        <v>#N/A</v>
      </c>
    </row>
    <row r="47" spans="1:11" x14ac:dyDescent="0.2">
      <c r="A47" s="1" t="s">
        <v>60</v>
      </c>
      <c r="C47" s="3" t="e">
        <f t="shared" si="0"/>
        <v>#N/A</v>
      </c>
      <c r="G47" s="3" t="e">
        <f t="shared" si="2"/>
        <v>#N/A</v>
      </c>
      <c r="H47" s="3" t="e">
        <f t="shared" si="4"/>
        <v>#N/A</v>
      </c>
      <c r="I47" s="3" t="e">
        <f t="shared" si="3"/>
        <v>#N/A</v>
      </c>
    </row>
    <row r="48" spans="1:11" x14ac:dyDescent="0.2">
      <c r="A48" s="1" t="s">
        <v>61</v>
      </c>
      <c r="C48" s="3" t="e">
        <f t="shared" si="0"/>
        <v>#N/A</v>
      </c>
      <c r="G48" s="3" t="e">
        <f t="shared" si="2"/>
        <v>#N/A</v>
      </c>
      <c r="H48" s="3" t="e">
        <f t="shared" si="4"/>
        <v>#N/A</v>
      </c>
      <c r="I48" s="3" t="e">
        <f t="shared" si="3"/>
        <v>#N/A</v>
      </c>
    </row>
    <row r="49" spans="1:9" x14ac:dyDescent="0.2">
      <c r="A49" s="1" t="s">
        <v>62</v>
      </c>
      <c r="C49" s="3" t="e">
        <f t="shared" si="0"/>
        <v>#N/A</v>
      </c>
      <c r="G49" s="3" t="e">
        <f t="shared" si="2"/>
        <v>#N/A</v>
      </c>
      <c r="H49" s="3" t="e">
        <f t="shared" si="4"/>
        <v>#N/A</v>
      </c>
      <c r="I49" s="3" t="e">
        <f t="shared" si="3"/>
        <v>#N/A</v>
      </c>
    </row>
    <row r="50" spans="1:9" x14ac:dyDescent="0.2">
      <c r="A50" s="1" t="s">
        <v>63</v>
      </c>
      <c r="C50" s="3" t="e">
        <f t="shared" si="0"/>
        <v>#N/A</v>
      </c>
      <c r="G50" s="3" t="e">
        <f t="shared" si="2"/>
        <v>#N/A</v>
      </c>
      <c r="H50" s="3" t="e">
        <f t="shared" si="4"/>
        <v>#N/A</v>
      </c>
      <c r="I50" s="3" t="e">
        <f t="shared" si="3"/>
        <v>#N/A</v>
      </c>
    </row>
    <row r="51" spans="1:9" x14ac:dyDescent="0.2">
      <c r="A51" s="1" t="s">
        <v>64</v>
      </c>
      <c r="C51" s="3" t="e">
        <f t="shared" si="0"/>
        <v>#N/A</v>
      </c>
      <c r="G51" s="3" t="e">
        <f t="shared" si="2"/>
        <v>#N/A</v>
      </c>
      <c r="H51" s="3" t="e">
        <f t="shared" si="4"/>
        <v>#N/A</v>
      </c>
      <c r="I51" s="3" t="e">
        <f t="shared" si="3"/>
        <v>#N/A</v>
      </c>
    </row>
    <row r="52" spans="1:9" x14ac:dyDescent="0.2">
      <c r="A52" s="1" t="s">
        <v>65</v>
      </c>
      <c r="C52" s="3" t="e">
        <f t="shared" si="0"/>
        <v>#N/A</v>
      </c>
      <c r="G52" s="3" t="e">
        <f t="shared" si="2"/>
        <v>#N/A</v>
      </c>
      <c r="H52" s="3" t="e">
        <f t="shared" si="4"/>
        <v>#N/A</v>
      </c>
      <c r="I52" s="3" t="e">
        <f t="shared" si="3"/>
        <v>#N/A</v>
      </c>
    </row>
    <row r="53" spans="1:9" x14ac:dyDescent="0.2">
      <c r="A53" s="1" t="s">
        <v>66</v>
      </c>
      <c r="C53" s="3" t="e">
        <f t="shared" si="0"/>
        <v>#N/A</v>
      </c>
      <c r="G53" s="3" t="e">
        <f t="shared" si="2"/>
        <v>#N/A</v>
      </c>
      <c r="H53" s="3" t="e">
        <f t="shared" si="4"/>
        <v>#N/A</v>
      </c>
      <c r="I53" s="3" t="e">
        <f t="shared" si="3"/>
        <v>#N/A</v>
      </c>
    </row>
    <row r="54" spans="1:9" x14ac:dyDescent="0.2">
      <c r="A54" s="1" t="s">
        <v>67</v>
      </c>
      <c r="C54" s="3" t="e">
        <f t="shared" si="0"/>
        <v>#N/A</v>
      </c>
      <c r="G54" s="3" t="e">
        <f t="shared" si="2"/>
        <v>#N/A</v>
      </c>
      <c r="H54" s="3" t="e">
        <f t="shared" si="4"/>
        <v>#N/A</v>
      </c>
      <c r="I54" s="3" t="e">
        <f t="shared" si="3"/>
        <v>#N/A</v>
      </c>
    </row>
    <row r="55" spans="1:9" x14ac:dyDescent="0.2">
      <c r="A55" s="1" t="s">
        <v>68</v>
      </c>
      <c r="C55" s="3" t="e">
        <f t="shared" si="0"/>
        <v>#N/A</v>
      </c>
      <c r="G55" s="3" t="e">
        <f t="shared" si="2"/>
        <v>#N/A</v>
      </c>
      <c r="H55" s="3" t="e">
        <f t="shared" si="4"/>
        <v>#N/A</v>
      </c>
      <c r="I55" s="3" t="e">
        <f t="shared" si="3"/>
        <v>#N/A</v>
      </c>
    </row>
    <row r="56" spans="1:9" x14ac:dyDescent="0.2">
      <c r="A56" s="1" t="s">
        <v>69</v>
      </c>
      <c r="C56" s="3" t="e">
        <f t="shared" si="0"/>
        <v>#N/A</v>
      </c>
      <c r="G56" s="3" t="e">
        <f t="shared" si="2"/>
        <v>#N/A</v>
      </c>
      <c r="H56" s="3" t="e">
        <f t="shared" si="4"/>
        <v>#N/A</v>
      </c>
      <c r="I56" s="3" t="e">
        <f t="shared" si="3"/>
        <v>#N/A</v>
      </c>
    </row>
    <row r="57" spans="1:9" x14ac:dyDescent="0.2">
      <c r="A57" s="1" t="s">
        <v>70</v>
      </c>
      <c r="C57" s="3" t="e">
        <f t="shared" si="0"/>
        <v>#N/A</v>
      </c>
      <c r="G57" s="3" t="e">
        <f t="shared" si="2"/>
        <v>#N/A</v>
      </c>
      <c r="H57" s="3" t="e">
        <f t="shared" si="4"/>
        <v>#N/A</v>
      </c>
      <c r="I57" s="3" t="e">
        <f t="shared" si="3"/>
        <v>#N/A</v>
      </c>
    </row>
    <row r="58" spans="1:9" x14ac:dyDescent="0.2">
      <c r="A58" s="1" t="s">
        <v>71</v>
      </c>
      <c r="C58" s="3" t="e">
        <f t="shared" si="0"/>
        <v>#N/A</v>
      </c>
      <c r="G58" s="3" t="e">
        <f t="shared" si="2"/>
        <v>#N/A</v>
      </c>
      <c r="H58" s="3" t="e">
        <f t="shared" si="4"/>
        <v>#N/A</v>
      </c>
      <c r="I58" s="3" t="e">
        <f t="shared" si="3"/>
        <v>#N/A</v>
      </c>
    </row>
    <row r="59" spans="1:9" x14ac:dyDescent="0.2">
      <c r="A59" s="1" t="s">
        <v>72</v>
      </c>
      <c r="C59" s="3" t="e">
        <f t="shared" si="0"/>
        <v>#N/A</v>
      </c>
      <c r="G59" s="3" t="e">
        <f t="shared" si="2"/>
        <v>#N/A</v>
      </c>
      <c r="H59" s="3" t="e">
        <f t="shared" si="4"/>
        <v>#N/A</v>
      </c>
      <c r="I59" s="3" t="e">
        <f t="shared" si="3"/>
        <v>#N/A</v>
      </c>
    </row>
    <row r="60" spans="1:9" x14ac:dyDescent="0.2">
      <c r="A60" s="1" t="s">
        <v>73</v>
      </c>
      <c r="C60" s="3" t="e">
        <f t="shared" si="0"/>
        <v>#N/A</v>
      </c>
      <c r="G60" s="3" t="e">
        <f t="shared" si="2"/>
        <v>#N/A</v>
      </c>
      <c r="H60" s="3" t="e">
        <f t="shared" si="4"/>
        <v>#N/A</v>
      </c>
      <c r="I60" s="3" t="e">
        <f t="shared" si="3"/>
        <v>#N/A</v>
      </c>
    </row>
    <row r="61" spans="1:9" x14ac:dyDescent="0.2">
      <c r="A61" s="1" t="s">
        <v>74</v>
      </c>
      <c r="C61" s="3" t="e">
        <f t="shared" si="0"/>
        <v>#N/A</v>
      </c>
      <c r="G61" s="3" t="e">
        <f t="shared" si="2"/>
        <v>#N/A</v>
      </c>
      <c r="H61" s="3" t="e">
        <f t="shared" si="4"/>
        <v>#N/A</v>
      </c>
      <c r="I61" s="3" t="e">
        <f t="shared" si="3"/>
        <v>#N/A</v>
      </c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B795-BD7B-4FE4-8E0A-5EC9C6FB5AF1}">
  <dimension ref="A1:P61"/>
  <sheetViews>
    <sheetView tabSelected="1" zoomScaleNormal="100" workbookViewId="0">
      <pane ySplit="1" topLeftCell="A2" activePane="bottomLeft" state="frozen"/>
      <selection pane="bottomLeft" activeCell="E19" sqref="E19"/>
    </sheetView>
  </sheetViews>
  <sheetFormatPr baseColWidth="10" defaultColWidth="8.83203125" defaultRowHeight="15" x14ac:dyDescent="0.2"/>
  <cols>
    <col min="1" max="1" width="16.6640625" style="1" customWidth="1"/>
    <col min="2" max="2" width="16.6640625" style="14" customWidth="1"/>
    <col min="3" max="3" width="16.6640625" style="1" customWidth="1"/>
    <col min="4" max="6" width="16.6640625" style="14" customWidth="1"/>
    <col min="7" max="9" width="16.6640625" style="1" customWidth="1"/>
    <col min="10" max="16" width="16.6640625" customWidth="1"/>
  </cols>
  <sheetData>
    <row r="1" spans="1:16" x14ac:dyDescent="0.2">
      <c r="A1" s="4" t="s">
        <v>1</v>
      </c>
      <c r="B1" s="13" t="s">
        <v>0</v>
      </c>
      <c r="C1" s="4" t="s">
        <v>2</v>
      </c>
      <c r="D1" s="13" t="s">
        <v>76</v>
      </c>
      <c r="E1" s="13" t="s">
        <v>4</v>
      </c>
      <c r="F1" s="13" t="s">
        <v>3</v>
      </c>
      <c r="G1" s="4" t="s">
        <v>13</v>
      </c>
      <c r="H1" s="4" t="s">
        <v>77</v>
      </c>
      <c r="I1" s="4" t="s">
        <v>14</v>
      </c>
    </row>
    <row r="2" spans="1:16" x14ac:dyDescent="0.2">
      <c r="A2" s="1" t="s">
        <v>15</v>
      </c>
      <c r="C2" s="3" t="e">
        <f t="shared" ref="C2:C61" si="0">IF(B2="", NA(), (B2-Epoch_MJD)/Period - TRUNC((B2-Epoch_MJD)/Period))</f>
        <v>#N/A</v>
      </c>
      <c r="G2" s="3" t="e">
        <f>IF(OR(D2="",E2=""), NA(), D2/E2)</f>
        <v>#N/A</v>
      </c>
      <c r="H2" s="3" t="e">
        <f t="shared" ref="H2:H33" si="1">IF(G2="", NA(), (LOG10(D2/E2)*-2.5)+CMag)</f>
        <v>#N/A</v>
      </c>
      <c r="I2" s="3" t="e">
        <f>IF(OR(E2="",F2=""), NA(),LOG10(E2/F2)*-2.5)</f>
        <v>#N/A</v>
      </c>
      <c r="K2" t="s">
        <v>75</v>
      </c>
    </row>
    <row r="3" spans="1:16" x14ac:dyDescent="0.2">
      <c r="A3" s="1" t="s">
        <v>16</v>
      </c>
      <c r="C3" s="3" t="e">
        <f t="shared" si="0"/>
        <v>#N/A</v>
      </c>
      <c r="G3" s="3" t="e">
        <f t="shared" ref="G3:G61" si="2">IF(OR(D3="",E3=""), NA(), D3/E3)</f>
        <v>#N/A</v>
      </c>
      <c r="H3" s="3" t="e">
        <f t="shared" si="1"/>
        <v>#N/A</v>
      </c>
      <c r="I3" s="3" t="e">
        <f t="shared" ref="I3:I61" si="3">IF(OR(E3="",F3=""), NA(),LOG10(E3/F3)*-2.5)</f>
        <v>#N/A</v>
      </c>
      <c r="K3" s="5"/>
      <c r="L3" s="6" t="s">
        <v>7</v>
      </c>
      <c r="M3" s="6" t="s">
        <v>8</v>
      </c>
      <c r="N3" s="6" t="s">
        <v>11</v>
      </c>
      <c r="O3" s="7" t="s">
        <v>12</v>
      </c>
      <c r="P3" s="1"/>
    </row>
    <row r="4" spans="1:16" x14ac:dyDescent="0.2">
      <c r="A4" s="1" t="s">
        <v>17</v>
      </c>
      <c r="C4" s="3" t="e">
        <f t="shared" si="0"/>
        <v>#N/A</v>
      </c>
      <c r="G4" s="3" t="e">
        <f t="shared" si="2"/>
        <v>#N/A</v>
      </c>
      <c r="H4" s="3" t="e">
        <f t="shared" si="1"/>
        <v>#N/A</v>
      </c>
      <c r="I4" s="3" t="e">
        <f t="shared" si="3"/>
        <v>#N/A</v>
      </c>
      <c r="K4" s="8" t="s">
        <v>10</v>
      </c>
      <c r="L4" s="9" t="s">
        <v>9</v>
      </c>
      <c r="M4" s="9">
        <v>7.75</v>
      </c>
      <c r="N4" s="9">
        <v>0.33360000000000001</v>
      </c>
      <c r="O4" s="10">
        <v>61005.387000000002</v>
      </c>
      <c r="P4" s="1"/>
    </row>
    <row r="5" spans="1:16" x14ac:dyDescent="0.2">
      <c r="A5" s="1" t="s">
        <v>18</v>
      </c>
      <c r="C5" s="3" t="e">
        <f t="shared" si="0"/>
        <v>#N/A</v>
      </c>
      <c r="G5" s="3" t="e">
        <f t="shared" si="2"/>
        <v>#N/A</v>
      </c>
      <c r="H5" s="3" t="e">
        <f t="shared" si="1"/>
        <v>#N/A</v>
      </c>
      <c r="I5" s="3" t="e">
        <f t="shared" si="3"/>
        <v>#N/A</v>
      </c>
      <c r="K5" s="8" t="s">
        <v>5</v>
      </c>
      <c r="L5" s="9" t="s">
        <v>6</v>
      </c>
      <c r="M5" s="9">
        <v>6.5</v>
      </c>
      <c r="N5" s="9"/>
      <c r="O5" s="10"/>
      <c r="P5" s="1"/>
    </row>
    <row r="6" spans="1:16" ht="14.5" customHeight="1" x14ac:dyDescent="0.2">
      <c r="A6" s="1" t="s">
        <v>19</v>
      </c>
      <c r="B6" s="15"/>
      <c r="C6" s="3" t="e">
        <f t="shared" si="0"/>
        <v>#N/A</v>
      </c>
      <c r="G6" s="3" t="e">
        <f t="shared" si="2"/>
        <v>#N/A</v>
      </c>
      <c r="H6" s="3" t="e">
        <f t="shared" si="1"/>
        <v>#N/A</v>
      </c>
      <c r="I6" s="3" t="e">
        <f t="shared" si="3"/>
        <v>#N/A</v>
      </c>
      <c r="K6" s="17" t="s">
        <v>79</v>
      </c>
      <c r="L6" s="16" t="s">
        <v>80</v>
      </c>
      <c r="M6" s="16">
        <v>8.8699999999999992</v>
      </c>
      <c r="N6" s="11"/>
      <c r="O6" s="12"/>
    </row>
    <row r="7" spans="1:16" x14ac:dyDescent="0.2">
      <c r="A7" s="1" t="s">
        <v>20</v>
      </c>
      <c r="C7" s="3" t="e">
        <f t="shared" si="0"/>
        <v>#N/A</v>
      </c>
      <c r="G7" s="3" t="e">
        <f t="shared" si="2"/>
        <v>#N/A</v>
      </c>
      <c r="H7" s="3" t="e">
        <f t="shared" si="1"/>
        <v>#N/A</v>
      </c>
      <c r="I7" s="3" t="e">
        <f t="shared" si="3"/>
        <v>#N/A</v>
      </c>
    </row>
    <row r="8" spans="1:16" x14ac:dyDescent="0.2">
      <c r="A8" s="1" t="s">
        <v>21</v>
      </c>
      <c r="C8" s="3" t="e">
        <f t="shared" si="0"/>
        <v>#N/A</v>
      </c>
      <c r="G8" s="3" t="e">
        <f t="shared" si="2"/>
        <v>#N/A</v>
      </c>
      <c r="H8" s="3" t="e">
        <f t="shared" si="1"/>
        <v>#N/A</v>
      </c>
      <c r="I8" s="3" t="e">
        <f t="shared" si="3"/>
        <v>#N/A</v>
      </c>
    </row>
    <row r="9" spans="1:16" x14ac:dyDescent="0.2">
      <c r="A9" s="1" t="s">
        <v>22</v>
      </c>
      <c r="C9" s="3" t="e">
        <f t="shared" si="0"/>
        <v>#N/A</v>
      </c>
      <c r="G9" s="3" t="e">
        <f t="shared" si="2"/>
        <v>#N/A</v>
      </c>
      <c r="H9" s="3" t="e">
        <f t="shared" si="1"/>
        <v>#N/A</v>
      </c>
      <c r="I9" s="3" t="e">
        <f t="shared" si="3"/>
        <v>#N/A</v>
      </c>
    </row>
    <row r="10" spans="1:16" x14ac:dyDescent="0.2">
      <c r="A10" s="1" t="s">
        <v>23</v>
      </c>
      <c r="C10" s="3" t="e">
        <f t="shared" si="0"/>
        <v>#N/A</v>
      </c>
      <c r="G10" s="3" t="e">
        <f t="shared" si="2"/>
        <v>#N/A</v>
      </c>
      <c r="H10" s="3" t="e">
        <f t="shared" si="1"/>
        <v>#N/A</v>
      </c>
      <c r="I10" s="3" t="e">
        <f t="shared" si="3"/>
        <v>#N/A</v>
      </c>
    </row>
    <row r="11" spans="1:16" x14ac:dyDescent="0.2">
      <c r="A11" s="1" t="s">
        <v>24</v>
      </c>
      <c r="C11" s="3" t="e">
        <f t="shared" si="0"/>
        <v>#N/A</v>
      </c>
      <c r="G11" s="3" t="e">
        <f t="shared" si="2"/>
        <v>#N/A</v>
      </c>
      <c r="H11" s="3" t="e">
        <f t="shared" si="1"/>
        <v>#N/A</v>
      </c>
      <c r="I11" s="3" t="e">
        <f t="shared" si="3"/>
        <v>#N/A</v>
      </c>
    </row>
    <row r="12" spans="1:16" x14ac:dyDescent="0.2">
      <c r="A12" s="1" t="s">
        <v>25</v>
      </c>
      <c r="C12" s="3" t="e">
        <f t="shared" si="0"/>
        <v>#N/A</v>
      </c>
      <c r="G12" s="3" t="e">
        <f t="shared" si="2"/>
        <v>#N/A</v>
      </c>
      <c r="H12" s="3" t="e">
        <f t="shared" si="1"/>
        <v>#N/A</v>
      </c>
      <c r="I12" s="3" t="e">
        <f t="shared" si="3"/>
        <v>#N/A</v>
      </c>
      <c r="K12" s="2"/>
      <c r="L12" s="2"/>
    </row>
    <row r="13" spans="1:16" x14ac:dyDescent="0.2">
      <c r="A13" s="1" t="s">
        <v>26</v>
      </c>
      <c r="C13" s="3" t="e">
        <f t="shared" si="0"/>
        <v>#N/A</v>
      </c>
      <c r="G13" s="3" t="e">
        <f t="shared" si="2"/>
        <v>#N/A</v>
      </c>
      <c r="H13" s="3" t="e">
        <f t="shared" si="1"/>
        <v>#N/A</v>
      </c>
      <c r="I13" s="3" t="e">
        <f t="shared" si="3"/>
        <v>#N/A</v>
      </c>
      <c r="K13" s="2"/>
      <c r="L13" s="2"/>
    </row>
    <row r="14" spans="1:16" x14ac:dyDescent="0.2">
      <c r="A14" s="1" t="s">
        <v>27</v>
      </c>
      <c r="C14" s="3" t="e">
        <f t="shared" si="0"/>
        <v>#N/A</v>
      </c>
      <c r="G14" s="3" t="e">
        <f t="shared" si="2"/>
        <v>#N/A</v>
      </c>
      <c r="H14" s="3" t="e">
        <f t="shared" si="1"/>
        <v>#N/A</v>
      </c>
      <c r="I14" s="3" t="e">
        <f t="shared" si="3"/>
        <v>#N/A</v>
      </c>
    </row>
    <row r="15" spans="1:16" x14ac:dyDescent="0.2">
      <c r="A15" s="1" t="s">
        <v>28</v>
      </c>
      <c r="C15" s="3" t="e">
        <f t="shared" si="0"/>
        <v>#N/A</v>
      </c>
      <c r="G15" s="3" t="e">
        <f t="shared" si="2"/>
        <v>#N/A</v>
      </c>
      <c r="H15" s="3" t="e">
        <f t="shared" si="1"/>
        <v>#N/A</v>
      </c>
      <c r="I15" s="3" t="e">
        <f t="shared" si="3"/>
        <v>#N/A</v>
      </c>
      <c r="K15" s="2"/>
      <c r="L15" s="2"/>
      <c r="M15" s="2"/>
    </row>
    <row r="16" spans="1:16" x14ac:dyDescent="0.2">
      <c r="A16" s="1" t="s">
        <v>29</v>
      </c>
      <c r="C16" s="3" t="e">
        <f t="shared" si="0"/>
        <v>#N/A</v>
      </c>
      <c r="G16" s="3" t="e">
        <f t="shared" si="2"/>
        <v>#N/A</v>
      </c>
      <c r="H16" s="3" t="e">
        <f t="shared" si="1"/>
        <v>#N/A</v>
      </c>
      <c r="I16" s="3" t="e">
        <f t="shared" si="3"/>
        <v>#N/A</v>
      </c>
      <c r="K16" s="2"/>
      <c r="L16" s="2"/>
      <c r="M16" s="2"/>
    </row>
    <row r="17" spans="1:9" x14ac:dyDescent="0.2">
      <c r="A17" s="1" t="s">
        <v>30</v>
      </c>
      <c r="C17" s="3" t="e">
        <f t="shared" si="0"/>
        <v>#N/A</v>
      </c>
      <c r="G17" s="3" t="e">
        <f t="shared" si="2"/>
        <v>#N/A</v>
      </c>
      <c r="H17" s="3" t="e">
        <f t="shared" si="1"/>
        <v>#N/A</v>
      </c>
      <c r="I17" s="3" t="e">
        <f t="shared" si="3"/>
        <v>#N/A</v>
      </c>
    </row>
    <row r="18" spans="1:9" x14ac:dyDescent="0.2">
      <c r="A18" s="1" t="s">
        <v>31</v>
      </c>
      <c r="C18" s="3" t="e">
        <f t="shared" si="0"/>
        <v>#N/A</v>
      </c>
      <c r="G18" s="3" t="e">
        <f t="shared" si="2"/>
        <v>#N/A</v>
      </c>
      <c r="H18" s="3" t="e">
        <f t="shared" si="1"/>
        <v>#N/A</v>
      </c>
      <c r="I18" s="3" t="e">
        <f t="shared" si="3"/>
        <v>#N/A</v>
      </c>
    </row>
    <row r="19" spans="1:9" x14ac:dyDescent="0.2">
      <c r="A19" s="1" t="s">
        <v>32</v>
      </c>
      <c r="C19" s="3" t="e">
        <f t="shared" si="0"/>
        <v>#N/A</v>
      </c>
      <c r="G19" s="3" t="e">
        <f t="shared" si="2"/>
        <v>#N/A</v>
      </c>
      <c r="H19" s="3" t="e">
        <f t="shared" si="1"/>
        <v>#N/A</v>
      </c>
      <c r="I19" s="3" t="e">
        <f t="shared" si="3"/>
        <v>#N/A</v>
      </c>
    </row>
    <row r="20" spans="1:9" x14ac:dyDescent="0.2">
      <c r="A20" s="1" t="s">
        <v>33</v>
      </c>
      <c r="C20" s="3" t="e">
        <f t="shared" si="0"/>
        <v>#N/A</v>
      </c>
      <c r="G20" s="3" t="e">
        <f t="shared" si="2"/>
        <v>#N/A</v>
      </c>
      <c r="H20" s="3" t="e">
        <f t="shared" si="1"/>
        <v>#N/A</v>
      </c>
      <c r="I20" s="3" t="e">
        <f t="shared" si="3"/>
        <v>#N/A</v>
      </c>
    </row>
    <row r="21" spans="1:9" x14ac:dyDescent="0.2">
      <c r="A21" s="1" t="s">
        <v>34</v>
      </c>
      <c r="C21" s="3" t="e">
        <f t="shared" si="0"/>
        <v>#N/A</v>
      </c>
      <c r="G21" s="3" t="e">
        <f t="shared" si="2"/>
        <v>#N/A</v>
      </c>
      <c r="H21" s="3" t="e">
        <f t="shared" si="1"/>
        <v>#N/A</v>
      </c>
      <c r="I21" s="3" t="e">
        <f t="shared" si="3"/>
        <v>#N/A</v>
      </c>
    </row>
    <row r="22" spans="1:9" x14ac:dyDescent="0.2">
      <c r="A22" s="1" t="s">
        <v>35</v>
      </c>
      <c r="C22" s="3" t="e">
        <f t="shared" si="0"/>
        <v>#N/A</v>
      </c>
      <c r="G22" s="3" t="e">
        <f t="shared" si="2"/>
        <v>#N/A</v>
      </c>
      <c r="H22" s="3" t="e">
        <f t="shared" si="1"/>
        <v>#N/A</v>
      </c>
      <c r="I22" s="3" t="e">
        <f t="shared" si="3"/>
        <v>#N/A</v>
      </c>
    </row>
    <row r="23" spans="1:9" x14ac:dyDescent="0.2">
      <c r="A23" s="1" t="s">
        <v>36</v>
      </c>
      <c r="C23" s="3" t="e">
        <f t="shared" si="0"/>
        <v>#N/A</v>
      </c>
      <c r="G23" s="3" t="e">
        <f t="shared" si="2"/>
        <v>#N/A</v>
      </c>
      <c r="H23" s="3" t="e">
        <f t="shared" si="1"/>
        <v>#N/A</v>
      </c>
      <c r="I23" s="3" t="e">
        <f t="shared" si="3"/>
        <v>#N/A</v>
      </c>
    </row>
    <row r="24" spans="1:9" x14ac:dyDescent="0.2">
      <c r="A24" s="1" t="s">
        <v>37</v>
      </c>
      <c r="C24" s="3" t="e">
        <f t="shared" si="0"/>
        <v>#N/A</v>
      </c>
      <c r="G24" s="3" t="e">
        <f t="shared" si="2"/>
        <v>#N/A</v>
      </c>
      <c r="H24" s="3" t="e">
        <f t="shared" si="1"/>
        <v>#N/A</v>
      </c>
      <c r="I24" s="3" t="e">
        <f t="shared" si="3"/>
        <v>#N/A</v>
      </c>
    </row>
    <row r="25" spans="1:9" x14ac:dyDescent="0.2">
      <c r="A25" s="1" t="s">
        <v>38</v>
      </c>
      <c r="C25" s="3" t="e">
        <f t="shared" si="0"/>
        <v>#N/A</v>
      </c>
      <c r="G25" s="3" t="e">
        <f t="shared" si="2"/>
        <v>#N/A</v>
      </c>
      <c r="H25" s="3" t="e">
        <f t="shared" si="1"/>
        <v>#N/A</v>
      </c>
      <c r="I25" s="3" t="e">
        <f t="shared" si="3"/>
        <v>#N/A</v>
      </c>
    </row>
    <row r="26" spans="1:9" x14ac:dyDescent="0.2">
      <c r="A26" s="1" t="s">
        <v>39</v>
      </c>
      <c r="C26" s="3" t="e">
        <f t="shared" si="0"/>
        <v>#N/A</v>
      </c>
      <c r="G26" s="3" t="e">
        <f t="shared" si="2"/>
        <v>#N/A</v>
      </c>
      <c r="H26" s="3" t="e">
        <f t="shared" si="1"/>
        <v>#N/A</v>
      </c>
      <c r="I26" s="3" t="e">
        <f t="shared" si="3"/>
        <v>#N/A</v>
      </c>
    </row>
    <row r="27" spans="1:9" x14ac:dyDescent="0.2">
      <c r="A27" s="1" t="s">
        <v>40</v>
      </c>
      <c r="C27" s="3" t="e">
        <f t="shared" si="0"/>
        <v>#N/A</v>
      </c>
      <c r="G27" s="3" t="e">
        <f t="shared" si="2"/>
        <v>#N/A</v>
      </c>
      <c r="H27" s="3" t="e">
        <f t="shared" si="1"/>
        <v>#N/A</v>
      </c>
      <c r="I27" s="3" t="e">
        <f t="shared" si="3"/>
        <v>#N/A</v>
      </c>
    </row>
    <row r="28" spans="1:9" x14ac:dyDescent="0.2">
      <c r="A28" s="1" t="s">
        <v>41</v>
      </c>
      <c r="C28" s="3" t="e">
        <f t="shared" si="0"/>
        <v>#N/A</v>
      </c>
      <c r="G28" s="3" t="e">
        <f t="shared" si="2"/>
        <v>#N/A</v>
      </c>
      <c r="H28" s="3" t="e">
        <f t="shared" si="1"/>
        <v>#N/A</v>
      </c>
      <c r="I28" s="3" t="e">
        <f t="shared" si="3"/>
        <v>#N/A</v>
      </c>
    </row>
    <row r="29" spans="1:9" x14ac:dyDescent="0.2">
      <c r="A29" s="1" t="s">
        <v>42</v>
      </c>
      <c r="C29" s="3" t="e">
        <f t="shared" si="0"/>
        <v>#N/A</v>
      </c>
      <c r="G29" s="3" t="e">
        <f t="shared" si="2"/>
        <v>#N/A</v>
      </c>
      <c r="H29" s="3" t="e">
        <f t="shared" si="1"/>
        <v>#N/A</v>
      </c>
      <c r="I29" s="3" t="e">
        <f t="shared" si="3"/>
        <v>#N/A</v>
      </c>
    </row>
    <row r="30" spans="1:9" x14ac:dyDescent="0.2">
      <c r="A30" s="1" t="s">
        <v>43</v>
      </c>
      <c r="C30" s="3" t="e">
        <f t="shared" si="0"/>
        <v>#N/A</v>
      </c>
      <c r="G30" s="3" t="e">
        <f t="shared" si="2"/>
        <v>#N/A</v>
      </c>
      <c r="H30" s="3" t="e">
        <f t="shared" si="1"/>
        <v>#N/A</v>
      </c>
      <c r="I30" s="3" t="e">
        <f t="shared" si="3"/>
        <v>#N/A</v>
      </c>
    </row>
    <row r="31" spans="1:9" x14ac:dyDescent="0.2">
      <c r="A31" s="1" t="s">
        <v>44</v>
      </c>
      <c r="C31" s="3" t="e">
        <f t="shared" si="0"/>
        <v>#N/A</v>
      </c>
      <c r="G31" s="3" t="e">
        <f t="shared" si="2"/>
        <v>#N/A</v>
      </c>
      <c r="H31" s="3" t="e">
        <f t="shared" si="1"/>
        <v>#N/A</v>
      </c>
      <c r="I31" s="3" t="e">
        <f t="shared" si="3"/>
        <v>#N/A</v>
      </c>
    </row>
    <row r="32" spans="1:9" x14ac:dyDescent="0.2">
      <c r="A32" s="1" t="s">
        <v>45</v>
      </c>
      <c r="C32" s="3" t="e">
        <f t="shared" si="0"/>
        <v>#N/A</v>
      </c>
      <c r="G32" s="3" t="e">
        <f t="shared" si="2"/>
        <v>#N/A</v>
      </c>
      <c r="H32" s="3" t="e">
        <f t="shared" si="1"/>
        <v>#N/A</v>
      </c>
      <c r="I32" s="3" t="e">
        <f t="shared" si="3"/>
        <v>#N/A</v>
      </c>
    </row>
    <row r="33" spans="1:11" x14ac:dyDescent="0.2">
      <c r="A33" s="1" t="s">
        <v>46</v>
      </c>
      <c r="C33" s="3" t="e">
        <f t="shared" si="0"/>
        <v>#N/A</v>
      </c>
      <c r="G33" s="3" t="e">
        <f t="shared" si="2"/>
        <v>#N/A</v>
      </c>
      <c r="H33" s="3" t="e">
        <f t="shared" si="1"/>
        <v>#N/A</v>
      </c>
      <c r="I33" s="3" t="e">
        <f t="shared" si="3"/>
        <v>#N/A</v>
      </c>
    </row>
    <row r="34" spans="1:11" x14ac:dyDescent="0.2">
      <c r="A34" s="1" t="s">
        <v>47</v>
      </c>
      <c r="C34" s="3" t="e">
        <f t="shared" si="0"/>
        <v>#N/A</v>
      </c>
      <c r="G34" s="3" t="e">
        <f t="shared" si="2"/>
        <v>#N/A</v>
      </c>
      <c r="H34" s="3" t="e">
        <f t="shared" ref="H34:H61" si="4">IF(G34="", NA(), (LOG10(D34/E34)*-2.5)+CMag)</f>
        <v>#N/A</v>
      </c>
      <c r="I34" s="3" t="e">
        <f t="shared" si="3"/>
        <v>#N/A</v>
      </c>
    </row>
    <row r="35" spans="1:11" x14ac:dyDescent="0.2">
      <c r="A35" s="1" t="s">
        <v>48</v>
      </c>
      <c r="C35" s="3" t="e">
        <f t="shared" si="0"/>
        <v>#N/A</v>
      </c>
      <c r="G35" s="3" t="e">
        <f t="shared" si="2"/>
        <v>#N/A</v>
      </c>
      <c r="H35" s="3" t="e">
        <f t="shared" si="4"/>
        <v>#N/A</v>
      </c>
      <c r="I35" s="3" t="e">
        <f t="shared" si="3"/>
        <v>#N/A</v>
      </c>
      <c r="K35" t="s">
        <v>81</v>
      </c>
    </row>
    <row r="36" spans="1:11" x14ac:dyDescent="0.2">
      <c r="A36" s="1" t="s">
        <v>49</v>
      </c>
      <c r="C36" s="3" t="e">
        <f t="shared" si="0"/>
        <v>#N/A</v>
      </c>
      <c r="G36" s="3" t="e">
        <f t="shared" si="2"/>
        <v>#N/A</v>
      </c>
      <c r="H36" s="3" t="e">
        <f t="shared" si="4"/>
        <v>#N/A</v>
      </c>
      <c r="I36" s="3" t="e">
        <f t="shared" si="3"/>
        <v>#N/A</v>
      </c>
    </row>
    <row r="37" spans="1:11" x14ac:dyDescent="0.2">
      <c r="A37" s="1" t="s">
        <v>50</v>
      </c>
      <c r="C37" s="3" t="e">
        <f t="shared" si="0"/>
        <v>#N/A</v>
      </c>
      <c r="G37" s="3" t="e">
        <f t="shared" si="2"/>
        <v>#N/A</v>
      </c>
      <c r="H37" s="3" t="e">
        <f t="shared" si="4"/>
        <v>#N/A</v>
      </c>
      <c r="I37" s="3" t="e">
        <f t="shared" si="3"/>
        <v>#N/A</v>
      </c>
    </row>
    <row r="38" spans="1:11" x14ac:dyDescent="0.2">
      <c r="A38" s="1" t="s">
        <v>51</v>
      </c>
      <c r="C38" s="3" t="e">
        <f t="shared" si="0"/>
        <v>#N/A</v>
      </c>
      <c r="G38" s="3" t="e">
        <f t="shared" si="2"/>
        <v>#N/A</v>
      </c>
      <c r="H38" s="3" t="e">
        <f t="shared" si="4"/>
        <v>#N/A</v>
      </c>
      <c r="I38" s="3" t="e">
        <f t="shared" si="3"/>
        <v>#N/A</v>
      </c>
    </row>
    <row r="39" spans="1:11" x14ac:dyDescent="0.2">
      <c r="A39" s="1" t="s">
        <v>52</v>
      </c>
      <c r="C39" s="3" t="e">
        <f t="shared" si="0"/>
        <v>#N/A</v>
      </c>
      <c r="G39" s="3" t="e">
        <f t="shared" si="2"/>
        <v>#N/A</v>
      </c>
      <c r="H39" s="3" t="e">
        <f t="shared" si="4"/>
        <v>#N/A</v>
      </c>
      <c r="I39" s="3" t="e">
        <f t="shared" si="3"/>
        <v>#N/A</v>
      </c>
    </row>
    <row r="40" spans="1:11" x14ac:dyDescent="0.2">
      <c r="A40" s="1" t="s">
        <v>53</v>
      </c>
      <c r="C40" s="3" t="e">
        <f t="shared" si="0"/>
        <v>#N/A</v>
      </c>
      <c r="G40" s="3" t="e">
        <f t="shared" si="2"/>
        <v>#N/A</v>
      </c>
      <c r="H40" s="3" t="e">
        <f t="shared" si="4"/>
        <v>#N/A</v>
      </c>
      <c r="I40" s="3" t="e">
        <f t="shared" si="3"/>
        <v>#N/A</v>
      </c>
    </row>
    <row r="41" spans="1:11" x14ac:dyDescent="0.2">
      <c r="A41" s="1" t="s">
        <v>54</v>
      </c>
      <c r="C41" s="3" t="e">
        <f t="shared" si="0"/>
        <v>#N/A</v>
      </c>
      <c r="G41" s="3" t="e">
        <f t="shared" si="2"/>
        <v>#N/A</v>
      </c>
      <c r="H41" s="3" t="e">
        <f t="shared" si="4"/>
        <v>#N/A</v>
      </c>
      <c r="I41" s="3" t="e">
        <f t="shared" si="3"/>
        <v>#N/A</v>
      </c>
    </row>
    <row r="42" spans="1:11" x14ac:dyDescent="0.2">
      <c r="A42" s="1" t="s">
        <v>55</v>
      </c>
      <c r="C42" s="3" t="e">
        <f t="shared" si="0"/>
        <v>#N/A</v>
      </c>
      <c r="G42" s="3" t="e">
        <f t="shared" si="2"/>
        <v>#N/A</v>
      </c>
      <c r="H42" s="3" t="e">
        <f t="shared" si="4"/>
        <v>#N/A</v>
      </c>
      <c r="I42" s="3" t="e">
        <f t="shared" si="3"/>
        <v>#N/A</v>
      </c>
    </row>
    <row r="43" spans="1:11" x14ac:dyDescent="0.2">
      <c r="A43" s="1" t="s">
        <v>56</v>
      </c>
      <c r="C43" s="3" t="e">
        <f t="shared" si="0"/>
        <v>#N/A</v>
      </c>
      <c r="G43" s="3" t="e">
        <f t="shared" si="2"/>
        <v>#N/A</v>
      </c>
      <c r="H43" s="3" t="e">
        <f t="shared" si="4"/>
        <v>#N/A</v>
      </c>
      <c r="I43" s="3" t="e">
        <f t="shared" si="3"/>
        <v>#N/A</v>
      </c>
    </row>
    <row r="44" spans="1:11" x14ac:dyDescent="0.2">
      <c r="A44" s="1" t="s">
        <v>57</v>
      </c>
      <c r="C44" s="3" t="e">
        <f t="shared" si="0"/>
        <v>#N/A</v>
      </c>
      <c r="G44" s="3" t="e">
        <f t="shared" si="2"/>
        <v>#N/A</v>
      </c>
      <c r="H44" s="3" t="e">
        <f t="shared" si="4"/>
        <v>#N/A</v>
      </c>
      <c r="I44" s="3" t="e">
        <f t="shared" si="3"/>
        <v>#N/A</v>
      </c>
    </row>
    <row r="45" spans="1:11" x14ac:dyDescent="0.2">
      <c r="A45" s="1" t="s">
        <v>58</v>
      </c>
      <c r="C45" s="3" t="e">
        <f t="shared" si="0"/>
        <v>#N/A</v>
      </c>
      <c r="G45" s="3" t="e">
        <f t="shared" si="2"/>
        <v>#N/A</v>
      </c>
      <c r="H45" s="3" t="e">
        <f t="shared" si="4"/>
        <v>#N/A</v>
      </c>
      <c r="I45" s="3" t="e">
        <f t="shared" si="3"/>
        <v>#N/A</v>
      </c>
    </row>
    <row r="46" spans="1:11" x14ac:dyDescent="0.2">
      <c r="A46" s="1" t="s">
        <v>59</v>
      </c>
      <c r="C46" s="3" t="e">
        <f t="shared" si="0"/>
        <v>#N/A</v>
      </c>
      <c r="G46" s="3" t="e">
        <f t="shared" si="2"/>
        <v>#N/A</v>
      </c>
      <c r="H46" s="3" t="e">
        <f t="shared" si="4"/>
        <v>#N/A</v>
      </c>
      <c r="I46" s="3" t="e">
        <f t="shared" si="3"/>
        <v>#N/A</v>
      </c>
    </row>
    <row r="47" spans="1:11" x14ac:dyDescent="0.2">
      <c r="A47" s="1" t="s">
        <v>60</v>
      </c>
      <c r="C47" s="3" t="e">
        <f t="shared" si="0"/>
        <v>#N/A</v>
      </c>
      <c r="G47" s="3" t="e">
        <f t="shared" si="2"/>
        <v>#N/A</v>
      </c>
      <c r="H47" s="3" t="e">
        <f t="shared" si="4"/>
        <v>#N/A</v>
      </c>
      <c r="I47" s="3" t="e">
        <f t="shared" si="3"/>
        <v>#N/A</v>
      </c>
    </row>
    <row r="48" spans="1:11" x14ac:dyDescent="0.2">
      <c r="A48" s="1" t="s">
        <v>61</v>
      </c>
      <c r="C48" s="3" t="e">
        <f t="shared" si="0"/>
        <v>#N/A</v>
      </c>
      <c r="G48" s="3" t="e">
        <f t="shared" si="2"/>
        <v>#N/A</v>
      </c>
      <c r="H48" s="3" t="e">
        <f t="shared" si="4"/>
        <v>#N/A</v>
      </c>
      <c r="I48" s="3" t="e">
        <f t="shared" si="3"/>
        <v>#N/A</v>
      </c>
    </row>
    <row r="49" spans="1:9" x14ac:dyDescent="0.2">
      <c r="A49" s="1" t="s">
        <v>62</v>
      </c>
      <c r="C49" s="3" t="e">
        <f t="shared" si="0"/>
        <v>#N/A</v>
      </c>
      <c r="G49" s="3" t="e">
        <f t="shared" si="2"/>
        <v>#N/A</v>
      </c>
      <c r="H49" s="3" t="e">
        <f t="shared" si="4"/>
        <v>#N/A</v>
      </c>
      <c r="I49" s="3" t="e">
        <f t="shared" si="3"/>
        <v>#N/A</v>
      </c>
    </row>
    <row r="50" spans="1:9" x14ac:dyDescent="0.2">
      <c r="A50" s="1" t="s">
        <v>63</v>
      </c>
      <c r="C50" s="3" t="e">
        <f t="shared" si="0"/>
        <v>#N/A</v>
      </c>
      <c r="G50" s="3" t="e">
        <f t="shared" si="2"/>
        <v>#N/A</v>
      </c>
      <c r="H50" s="3" t="e">
        <f t="shared" si="4"/>
        <v>#N/A</v>
      </c>
      <c r="I50" s="3" t="e">
        <f t="shared" si="3"/>
        <v>#N/A</v>
      </c>
    </row>
    <row r="51" spans="1:9" x14ac:dyDescent="0.2">
      <c r="A51" s="1" t="s">
        <v>64</v>
      </c>
      <c r="C51" s="3" t="e">
        <f t="shared" si="0"/>
        <v>#N/A</v>
      </c>
      <c r="G51" s="3" t="e">
        <f t="shared" si="2"/>
        <v>#N/A</v>
      </c>
      <c r="H51" s="3" t="e">
        <f t="shared" si="4"/>
        <v>#N/A</v>
      </c>
      <c r="I51" s="3" t="e">
        <f t="shared" si="3"/>
        <v>#N/A</v>
      </c>
    </row>
    <row r="52" spans="1:9" x14ac:dyDescent="0.2">
      <c r="A52" s="1" t="s">
        <v>65</v>
      </c>
      <c r="C52" s="3" t="e">
        <f t="shared" si="0"/>
        <v>#N/A</v>
      </c>
      <c r="G52" s="3" t="e">
        <f t="shared" si="2"/>
        <v>#N/A</v>
      </c>
      <c r="H52" s="3" t="e">
        <f t="shared" si="4"/>
        <v>#N/A</v>
      </c>
      <c r="I52" s="3" t="e">
        <f t="shared" si="3"/>
        <v>#N/A</v>
      </c>
    </row>
    <row r="53" spans="1:9" x14ac:dyDescent="0.2">
      <c r="A53" s="1" t="s">
        <v>66</v>
      </c>
      <c r="C53" s="3" t="e">
        <f t="shared" si="0"/>
        <v>#N/A</v>
      </c>
      <c r="G53" s="3" t="e">
        <f t="shared" si="2"/>
        <v>#N/A</v>
      </c>
      <c r="H53" s="3" t="e">
        <f t="shared" si="4"/>
        <v>#N/A</v>
      </c>
      <c r="I53" s="3" t="e">
        <f t="shared" si="3"/>
        <v>#N/A</v>
      </c>
    </row>
    <row r="54" spans="1:9" x14ac:dyDescent="0.2">
      <c r="A54" s="1" t="s">
        <v>67</v>
      </c>
      <c r="C54" s="3" t="e">
        <f t="shared" si="0"/>
        <v>#N/A</v>
      </c>
      <c r="G54" s="3" t="e">
        <f t="shared" si="2"/>
        <v>#N/A</v>
      </c>
      <c r="H54" s="3" t="e">
        <f t="shared" si="4"/>
        <v>#N/A</v>
      </c>
      <c r="I54" s="3" t="e">
        <f t="shared" si="3"/>
        <v>#N/A</v>
      </c>
    </row>
    <row r="55" spans="1:9" x14ac:dyDescent="0.2">
      <c r="A55" s="1" t="s">
        <v>68</v>
      </c>
      <c r="C55" s="3" t="e">
        <f t="shared" si="0"/>
        <v>#N/A</v>
      </c>
      <c r="G55" s="3" t="e">
        <f t="shared" si="2"/>
        <v>#N/A</v>
      </c>
      <c r="H55" s="3" t="e">
        <f t="shared" si="4"/>
        <v>#N/A</v>
      </c>
      <c r="I55" s="3" t="e">
        <f t="shared" si="3"/>
        <v>#N/A</v>
      </c>
    </row>
    <row r="56" spans="1:9" x14ac:dyDescent="0.2">
      <c r="A56" s="1" t="s">
        <v>69</v>
      </c>
      <c r="C56" s="3" t="e">
        <f t="shared" si="0"/>
        <v>#N/A</v>
      </c>
      <c r="G56" s="3" t="e">
        <f t="shared" si="2"/>
        <v>#N/A</v>
      </c>
      <c r="H56" s="3" t="e">
        <f t="shared" si="4"/>
        <v>#N/A</v>
      </c>
      <c r="I56" s="3" t="e">
        <f t="shared" si="3"/>
        <v>#N/A</v>
      </c>
    </row>
    <row r="57" spans="1:9" x14ac:dyDescent="0.2">
      <c r="A57" s="1" t="s">
        <v>70</v>
      </c>
      <c r="C57" s="3" t="e">
        <f t="shared" si="0"/>
        <v>#N/A</v>
      </c>
      <c r="G57" s="3" t="e">
        <f t="shared" si="2"/>
        <v>#N/A</v>
      </c>
      <c r="H57" s="3" t="e">
        <f t="shared" si="4"/>
        <v>#N/A</v>
      </c>
      <c r="I57" s="3" t="e">
        <f t="shared" si="3"/>
        <v>#N/A</v>
      </c>
    </row>
    <row r="58" spans="1:9" x14ac:dyDescent="0.2">
      <c r="A58" s="1" t="s">
        <v>71</v>
      </c>
      <c r="C58" s="3" t="e">
        <f t="shared" si="0"/>
        <v>#N/A</v>
      </c>
      <c r="G58" s="3" t="e">
        <f t="shared" si="2"/>
        <v>#N/A</v>
      </c>
      <c r="H58" s="3" t="e">
        <f t="shared" si="4"/>
        <v>#N/A</v>
      </c>
      <c r="I58" s="3" t="e">
        <f t="shared" si="3"/>
        <v>#N/A</v>
      </c>
    </row>
    <row r="59" spans="1:9" x14ac:dyDescent="0.2">
      <c r="A59" s="1" t="s">
        <v>72</v>
      </c>
      <c r="C59" s="3" t="e">
        <f t="shared" si="0"/>
        <v>#N/A</v>
      </c>
      <c r="G59" s="3" t="e">
        <f t="shared" si="2"/>
        <v>#N/A</v>
      </c>
      <c r="H59" s="3" t="e">
        <f t="shared" si="4"/>
        <v>#N/A</v>
      </c>
      <c r="I59" s="3" t="e">
        <f t="shared" si="3"/>
        <v>#N/A</v>
      </c>
    </row>
    <row r="60" spans="1:9" x14ac:dyDescent="0.2">
      <c r="A60" s="1" t="s">
        <v>73</v>
      </c>
      <c r="C60" s="3" t="e">
        <f t="shared" si="0"/>
        <v>#N/A</v>
      </c>
      <c r="G60" s="3" t="e">
        <f t="shared" si="2"/>
        <v>#N/A</v>
      </c>
      <c r="H60" s="3" t="e">
        <f t="shared" si="4"/>
        <v>#N/A</v>
      </c>
      <c r="I60" s="3" t="e">
        <f t="shared" si="3"/>
        <v>#N/A</v>
      </c>
    </row>
    <row r="61" spans="1:9" x14ac:dyDescent="0.2">
      <c r="A61" s="1" t="s">
        <v>74</v>
      </c>
      <c r="C61" s="3" t="e">
        <f t="shared" si="0"/>
        <v>#N/A</v>
      </c>
      <c r="G61" s="3" t="e">
        <f t="shared" si="2"/>
        <v>#N/A</v>
      </c>
      <c r="H61" s="3" t="e">
        <f t="shared" si="4"/>
        <v>#N/A</v>
      </c>
      <c r="I61" s="3" t="e">
        <f t="shared" si="3"/>
        <v>#N/A</v>
      </c>
    </row>
  </sheetData>
  <sheetProtection sheet="1" objects="1" scenarios="1" selectLockedCells="1"/>
  <phoneticPr fontId="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ffa93e-cba6-43bb-8a73-15ac29ca5438">
      <Terms xmlns="http://schemas.microsoft.com/office/infopath/2007/PartnerControls"/>
    </lcf76f155ced4ddcb4097134ff3c332f>
    <TaxCatchAll xmlns="bc488e00-68d8-4541-a084-0abf67b939b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3BEB9A10D8E459BD47AF5D8FA3DB7" ma:contentTypeVersion="19" ma:contentTypeDescription="Create a new document." ma:contentTypeScope="" ma:versionID="b32c0e7ea251376aa44d54b7ea4c3b83">
  <xsd:schema xmlns:xsd="http://www.w3.org/2001/XMLSchema" xmlns:xs="http://www.w3.org/2001/XMLSchema" xmlns:p="http://schemas.microsoft.com/office/2006/metadata/properties" xmlns:ns2="feffa93e-cba6-43bb-8a73-15ac29ca5438" xmlns:ns3="bc488e00-68d8-4541-a084-0abf67b939b2" targetNamespace="http://schemas.microsoft.com/office/2006/metadata/properties" ma:root="true" ma:fieldsID="37c86a66cf738872fc1675622a13fac8" ns2:_="" ns3:_="">
    <xsd:import namespace="feffa93e-cba6-43bb-8a73-15ac29ca5438"/>
    <xsd:import namespace="bc488e00-68d8-4541-a084-0abf67b93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fa93e-cba6-43bb-8a73-15ac29ca5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fea976-0fb7-4036-bc8a-08177e9f5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88e00-68d8-4541-a084-0abf67b93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84d4fb-5e41-4287-a99d-6d48a46c404c}" ma:internalName="TaxCatchAll" ma:showField="CatchAllData" ma:web="bc488e00-68d8-4541-a084-0abf67b939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6279F-BE42-4FCF-802E-11BFD3A450DA}">
  <ds:schemaRefs>
    <ds:schemaRef ds:uri="http://schemas.microsoft.com/office/2006/metadata/properties"/>
    <ds:schemaRef ds:uri="http://schemas.microsoft.com/office/infopath/2007/PartnerControls"/>
    <ds:schemaRef ds:uri="feffa93e-cba6-43bb-8a73-15ac29ca5438"/>
    <ds:schemaRef ds:uri="bc488e00-68d8-4541-a084-0abf67b939b2"/>
  </ds:schemaRefs>
</ds:datastoreItem>
</file>

<file path=customXml/itemProps2.xml><?xml version="1.0" encoding="utf-8"?>
<ds:datastoreItem xmlns:ds="http://schemas.openxmlformats.org/officeDocument/2006/customXml" ds:itemID="{5D003EEC-951B-4652-9168-7BAE23C36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fa93e-cba6-43bb-8a73-15ac29ca5438"/>
    <ds:schemaRef ds:uri="bc488e00-68d8-4541-a084-0abf67b93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CD4DB1-BE02-40F1-B066-B4A9983D0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Short Activity</vt:lpstr>
      <vt:lpstr>Full Activity</vt:lpstr>
      <vt:lpstr>'Full Activity'!CMag</vt:lpstr>
      <vt:lpstr>'Short Activity'!CMag</vt:lpstr>
      <vt:lpstr>'Full Activity'!Epoch_MJD</vt:lpstr>
      <vt:lpstr>'Short Activity'!Epoch_MJD</vt:lpstr>
      <vt:lpstr>'Full Activity'!Period</vt:lpstr>
      <vt:lpstr>'Short Activity'!Period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Leigh</dc:creator>
  <cp:lastModifiedBy>Hurst, Georgia</cp:lastModifiedBy>
  <dcterms:created xsi:type="dcterms:W3CDTF">2015-06-05T18:17:20Z</dcterms:created>
  <dcterms:modified xsi:type="dcterms:W3CDTF">2026-05-14T14:44:41Z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0x01010097B3BEB9A10D8E459BD47AF5D8FA3DB7</vt:lpwstr>
  </property>
</Properties>
</file>